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home.imo.org/MED/MP/GloMEEP/Private/Internal Documents/Activities/A 1.1.1-3 Guidance Documents with IMarEST/Guides - In Progress/"/>
    </mc:Choice>
  </mc:AlternateContent>
  <bookViews>
    <workbookView xWindow="0" yWindow="0" windowWidth="23040" windowHeight="8832" tabRatio="635"/>
  </bookViews>
  <sheets>
    <sheet name="Country emissions calculation" sheetId="7" r:id="rId1"/>
    <sheet name="Third IMO GHG Study - Data 2012" sheetId="6" r:id="rId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7" l="1"/>
  <c r="H5" i="7" s="1"/>
  <c r="H4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G4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4" i="7"/>
  <c r="F5" i="7"/>
  <c r="F6" i="7"/>
  <c r="F7" i="7"/>
  <c r="F8" i="7"/>
  <c r="F9" i="7"/>
  <c r="F10" i="7"/>
  <c r="F11" i="7"/>
  <c r="F12" i="7"/>
  <c r="F13" i="7"/>
  <c r="E3" i="7"/>
  <c r="F3" i="7" s="1"/>
  <c r="G3" i="7" s="1"/>
  <c r="H3" i="7" s="1"/>
  <c r="R2" i="6" l="1"/>
  <c r="R3" i="6"/>
  <c r="E4" i="7"/>
  <c r="R4" i="6"/>
  <c r="E5" i="7"/>
  <c r="R5" i="6"/>
  <c r="E6" i="7"/>
  <c r="R6" i="6"/>
  <c r="E7" i="7"/>
  <c r="R7" i="6"/>
  <c r="E8" i="7"/>
  <c r="R8" i="6"/>
  <c r="E9" i="7"/>
  <c r="R9" i="6"/>
  <c r="E10" i="7"/>
  <c r="R10" i="6"/>
  <c r="E11" i="7"/>
  <c r="R11" i="6"/>
  <c r="E12" i="7"/>
  <c r="R12" i="6"/>
  <c r="E13" i="7"/>
  <c r="R13" i="6"/>
  <c r="E14" i="7"/>
  <c r="R14" i="6"/>
  <c r="E15" i="7"/>
  <c r="R15" i="6"/>
  <c r="E16" i="7"/>
  <c r="R16" i="6"/>
  <c r="E17" i="7"/>
  <c r="R17" i="6"/>
  <c r="E18" i="7"/>
  <c r="R18" i="6"/>
  <c r="E19" i="7"/>
  <c r="R19" i="6"/>
  <c r="E20" i="7"/>
  <c r="R20" i="6"/>
  <c r="E21" i="7"/>
  <c r="R21" i="6"/>
  <c r="E22" i="7"/>
  <c r="R22" i="6"/>
  <c r="E23" i="7"/>
  <c r="R23" i="6"/>
  <c r="E24" i="7"/>
  <c r="R24" i="6"/>
  <c r="E25" i="7"/>
  <c r="R25" i="6"/>
  <c r="E26" i="7"/>
  <c r="R26" i="6"/>
  <c r="E27" i="7"/>
  <c r="R27" i="6"/>
  <c r="E28" i="7"/>
  <c r="R28" i="6"/>
  <c r="E29" i="7"/>
  <c r="R29" i="6"/>
  <c r="E30" i="7"/>
  <c r="R30" i="6"/>
  <c r="E31" i="7"/>
  <c r="R31" i="6"/>
  <c r="E32" i="7"/>
  <c r="R32" i="6"/>
  <c r="E33" i="7"/>
  <c r="R33" i="6"/>
  <c r="E34" i="7"/>
  <c r="R34" i="6"/>
  <c r="E35" i="7"/>
  <c r="R35" i="6"/>
  <c r="E36" i="7"/>
  <c r="R36" i="6"/>
  <c r="E37" i="7"/>
  <c r="R37" i="6"/>
  <c r="E38" i="7"/>
  <c r="R38" i="6"/>
  <c r="E39" i="7"/>
  <c r="R39" i="6"/>
  <c r="E40" i="7"/>
  <c r="R40" i="6"/>
  <c r="E41" i="7"/>
  <c r="R41" i="6"/>
  <c r="E42" i="7"/>
  <c r="R42" i="6"/>
  <c r="E43" i="7"/>
  <c r="R43" i="6"/>
  <c r="E44" i="7"/>
  <c r="R44" i="6"/>
  <c r="E45" i="7"/>
  <c r="R45" i="6"/>
  <c r="E46" i="7"/>
  <c r="R46" i="6"/>
  <c r="E47" i="7"/>
  <c r="R47" i="6"/>
  <c r="E48" i="7"/>
  <c r="R48" i="6"/>
  <c r="E49" i="7"/>
  <c r="R49" i="6"/>
  <c r="E50" i="7"/>
  <c r="R50" i="6"/>
  <c r="E51" i="7"/>
  <c r="R51" i="6"/>
  <c r="E52" i="7"/>
  <c r="R52" i="6"/>
  <c r="E53" i="7"/>
  <c r="R53" i="6"/>
  <c r="E54" i="7"/>
  <c r="R54" i="6"/>
  <c r="E55" i="7"/>
</calcChain>
</file>

<file path=xl/comments1.xml><?xml version="1.0" encoding="utf-8"?>
<comments xmlns="http://schemas.openxmlformats.org/spreadsheetml/2006/main">
  <authors>
    <author>Isabelle Rojon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Isabelle Rojon:</t>
        </r>
        <r>
          <rPr>
            <sz val="9"/>
            <color indexed="81"/>
            <rFont val="Tahoma"/>
            <family val="2"/>
          </rPr>
          <t xml:space="preserve">
Insert the number of ships per ship type and size category that in year X were included in the fleet component you are estimating CO2 emissions for.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Isabelle Rojon:</t>
        </r>
        <r>
          <rPr>
            <sz val="9"/>
            <color indexed="81"/>
            <rFont val="Tahoma"/>
            <family val="2"/>
          </rPr>
          <t xml:space="preserve">
Per ship type and size category, estimate for how much time in year X (in %), these ships have fallen under the fleet component that you are estimating CO2 emissions for.</t>
        </r>
      </text>
    </comment>
  </commentList>
</comments>
</file>

<file path=xl/sharedStrings.xml><?xml version="1.0" encoding="utf-8"?>
<sst xmlns="http://schemas.openxmlformats.org/spreadsheetml/2006/main" count="345" uniqueCount="138">
  <si>
    <t>1_1</t>
  </si>
  <si>
    <t>Bulk carrier</t>
  </si>
  <si>
    <t>0-9999</t>
  </si>
  <si>
    <t>dwt</t>
  </si>
  <si>
    <t>1_2</t>
  </si>
  <si>
    <t>10000-34999</t>
  </si>
  <si>
    <t>1_3</t>
  </si>
  <si>
    <t>35000-59999</t>
  </si>
  <si>
    <t>1_4</t>
  </si>
  <si>
    <t>60000-99999</t>
  </si>
  <si>
    <t>1_5</t>
  </si>
  <si>
    <t>100000-199999</t>
  </si>
  <si>
    <t>1_6</t>
  </si>
  <si>
    <t>200000-+</t>
  </si>
  <si>
    <t>3_1</t>
  </si>
  <si>
    <t>Chemical tanker</t>
  </si>
  <si>
    <t>0-4999</t>
  </si>
  <si>
    <t>3_2</t>
  </si>
  <si>
    <t>5000-9999</t>
  </si>
  <si>
    <t>3_3</t>
  </si>
  <si>
    <t>10000-19999</t>
  </si>
  <si>
    <t>3_4</t>
  </si>
  <si>
    <t>20000-+</t>
  </si>
  <si>
    <t>4_1</t>
  </si>
  <si>
    <t>Container</t>
  </si>
  <si>
    <t>0-999</t>
  </si>
  <si>
    <t>TEU</t>
  </si>
  <si>
    <t>4_2</t>
  </si>
  <si>
    <t>1000-1999</t>
  </si>
  <si>
    <t>4_3</t>
  </si>
  <si>
    <t>2000-2999</t>
  </si>
  <si>
    <t>4_4</t>
  </si>
  <si>
    <t>3000-4999</t>
  </si>
  <si>
    <t>4_5</t>
  </si>
  <si>
    <t>5000-7999</t>
  </si>
  <si>
    <t>4_6</t>
  </si>
  <si>
    <t>8000-11999</t>
  </si>
  <si>
    <t>4_7</t>
  </si>
  <si>
    <t>12000-14500</t>
  </si>
  <si>
    <t>5_1</t>
  </si>
  <si>
    <t>General cargo</t>
  </si>
  <si>
    <t>5_2</t>
  </si>
  <si>
    <t>5_3</t>
  </si>
  <si>
    <t>10000-+</t>
  </si>
  <si>
    <t>6_1</t>
  </si>
  <si>
    <t>Liquefied gas tanker</t>
  </si>
  <si>
    <t>0-49999</t>
  </si>
  <si>
    <t>cbm</t>
  </si>
  <si>
    <t>6_2</t>
  </si>
  <si>
    <t>50000-199999</t>
  </si>
  <si>
    <t>6_3</t>
  </si>
  <si>
    <t>7_1</t>
  </si>
  <si>
    <t>Oil tanker</t>
  </si>
  <si>
    <t>7_2</t>
  </si>
  <si>
    <t>7_3</t>
  </si>
  <si>
    <t>7_4</t>
  </si>
  <si>
    <t>20000-59999</t>
  </si>
  <si>
    <t>7_5</t>
  </si>
  <si>
    <t>60000-79999</t>
  </si>
  <si>
    <t>7_6</t>
  </si>
  <si>
    <t>80000-119999</t>
  </si>
  <si>
    <t>7_7</t>
  </si>
  <si>
    <t>120000-199999</t>
  </si>
  <si>
    <t>7_8</t>
  </si>
  <si>
    <t>8_1</t>
  </si>
  <si>
    <t>Other liquids tankers</t>
  </si>
  <si>
    <t>0-+</t>
  </si>
  <si>
    <t>9_1</t>
  </si>
  <si>
    <t>Ferry-pax only</t>
  </si>
  <si>
    <t>0-1999</t>
  </si>
  <si>
    <t>GT</t>
  </si>
  <si>
    <t>9_2</t>
  </si>
  <si>
    <t>2000-+</t>
  </si>
  <si>
    <t>10_1</t>
  </si>
  <si>
    <t>Cruise</t>
  </si>
  <si>
    <t>10_2</t>
  </si>
  <si>
    <t>2000-9999</t>
  </si>
  <si>
    <t>10_3</t>
  </si>
  <si>
    <t>10000-59999</t>
  </si>
  <si>
    <t>10_4</t>
  </si>
  <si>
    <t>10_5</t>
  </si>
  <si>
    <t>100000-+</t>
  </si>
  <si>
    <t>11_1</t>
  </si>
  <si>
    <t>Ferry-RoPax</t>
  </si>
  <si>
    <t>11_2</t>
  </si>
  <si>
    <t>12_1</t>
  </si>
  <si>
    <t>Refrigerated bulk</t>
  </si>
  <si>
    <t>13_1</t>
  </si>
  <si>
    <t>Ro-Ro</t>
  </si>
  <si>
    <t>13_2</t>
  </si>
  <si>
    <t>5000-+</t>
  </si>
  <si>
    <t>14_1</t>
  </si>
  <si>
    <t>Vehicle</t>
  </si>
  <si>
    <t>0-3999</t>
  </si>
  <si>
    <t>vehicle</t>
  </si>
  <si>
    <t>14_2</t>
  </si>
  <si>
    <t>4000-+</t>
  </si>
  <si>
    <t>15_1</t>
  </si>
  <si>
    <t>Yacht</t>
  </si>
  <si>
    <t>-</t>
  </si>
  <si>
    <t>16_1</t>
  </si>
  <si>
    <t>Service - tug</t>
  </si>
  <si>
    <t>17_1</t>
  </si>
  <si>
    <t>Miscellaneous - fishing</t>
  </si>
  <si>
    <t>18_1</t>
  </si>
  <si>
    <t>Offshore</t>
  </si>
  <si>
    <t>19_1</t>
  </si>
  <si>
    <t>Service - other</t>
  </si>
  <si>
    <t>20_1</t>
  </si>
  <si>
    <t>Miscellaneous - other</t>
  </si>
  <si>
    <t>4_8</t>
  </si>
  <si>
    <t>14500-+</t>
  </si>
  <si>
    <t>Total fleet size from IHSF database</t>
  </si>
  <si>
    <t>Total number of ships observed on AIS data</t>
  </si>
  <si>
    <t>% of IHSF fleet observed on AIS</t>
  </si>
  <si>
    <t>Ship type</t>
  </si>
  <si>
    <t>Fleet reference</t>
  </si>
  <si>
    <t>Size category</t>
  </si>
  <si>
    <t>Capacity unit</t>
  </si>
  <si>
    <t>Average installed power</t>
  </si>
  <si>
    <t>Average 'design' speed</t>
  </si>
  <si>
    <t>Average at sea days per annum</t>
  </si>
  <si>
    <t>Average at sea speed</t>
  </si>
  <si>
    <t>Average annual fuel consumption in main engines</t>
  </si>
  <si>
    <t>Average annual fuel consumption in aux engines</t>
  </si>
  <si>
    <t>Average annual fuel consumption in boilers</t>
  </si>
  <si>
    <t>Average percentage of time covered on AIS</t>
  </si>
  <si>
    <t>`</t>
  </si>
  <si>
    <t>Average capacity</t>
  </si>
  <si>
    <t>Average annual CO2 emission (all engines/ boilers)</t>
  </si>
  <si>
    <t>Annual average total fuel consumption</t>
  </si>
  <si>
    <t>Per ship average annual fuel consumption</t>
  </si>
  <si>
    <t>Fuel consumption and emissions of fleet component</t>
  </si>
  <si>
    <t>Number of ships in fleet component</t>
  </si>
  <si>
    <t>Average time spent (in %) in fleet component</t>
  </si>
  <si>
    <t>Per ship fuel consumption share allocated to fleet component</t>
  </si>
  <si>
    <t>Total fuel consumption per ship type and size category</t>
  </si>
  <si>
    <t>Total CO2 emissions per ship type and size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</si>
</sst>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0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5" borderId="0" applyNumberFormat="0" applyBorder="0" applyAlignment="0" applyProtection="0"/>
  </cellStyleXfs>
  <cellXfs count="15">
    <xf numFmtId="0" fontId="0" fillId="0" borderId="0" xfId="0"/>
    <xf numFmtId="9" fontId="0" fillId="0" borderId="0" xfId="19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 wrapText="1"/>
    </xf>
    <xf numFmtId="9" fontId="5" fillId="0" borderId="0" xfId="19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vertical="top" wrapText="1"/>
    </xf>
    <xf numFmtId="0" fontId="5" fillId="0" borderId="0" xfId="0" applyFont="1" applyFill="1" applyAlignment="1">
      <alignment vertical="top"/>
    </xf>
    <xf numFmtId="0" fontId="6" fillId="3" borderId="0" xfId="0" applyFont="1" applyFill="1" applyAlignment="1">
      <alignment vertical="top" wrapText="1"/>
    </xf>
    <xf numFmtId="0" fontId="5" fillId="4" borderId="0" xfId="0" applyFont="1" applyFill="1" applyAlignment="1">
      <alignment vertical="top" wrapText="1"/>
    </xf>
    <xf numFmtId="0" fontId="1" fillId="5" borderId="1" xfId="202" applyBorder="1"/>
    <xf numFmtId="9" fontId="1" fillId="5" borderId="1" xfId="202" applyNumberFormat="1" applyBorder="1"/>
  </cellXfs>
  <cellStyles count="203">
    <cellStyle name="20% - Accent1" xfId="202" builtinId="30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Normal" xfId="0" builtinId="0"/>
    <cellStyle name="Percent" xfId="19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5"/>
  <sheetViews>
    <sheetView tabSelected="1" topLeftCell="A7" workbookViewId="0">
      <selection activeCell="E6" sqref="E6"/>
    </sheetView>
  </sheetViews>
  <sheetFormatPr defaultColWidth="11" defaultRowHeight="15.6" x14ac:dyDescent="0.3"/>
  <cols>
    <col min="1" max="2" width="17.8984375" customWidth="1"/>
    <col min="5" max="8" width="15.59765625" customWidth="1"/>
  </cols>
  <sheetData>
    <row r="1" spans="1:8" s="5" customFormat="1" x14ac:dyDescent="0.3">
      <c r="A1" s="5" t="s">
        <v>132</v>
      </c>
    </row>
    <row r="2" spans="1:8" s="10" customFormat="1" ht="83.25" customHeight="1" x14ac:dyDescent="0.3">
      <c r="A2" s="9" t="s">
        <v>115</v>
      </c>
      <c r="B2" s="9" t="s">
        <v>117</v>
      </c>
      <c r="C2" s="11" t="s">
        <v>133</v>
      </c>
      <c r="D2" s="11" t="s">
        <v>134</v>
      </c>
      <c r="E2" s="9" t="s">
        <v>131</v>
      </c>
      <c r="F2" s="12" t="s">
        <v>135</v>
      </c>
      <c r="G2" s="12" t="s">
        <v>136</v>
      </c>
      <c r="H2" s="12" t="s">
        <v>137</v>
      </c>
    </row>
    <row r="3" spans="1:8" x14ac:dyDescent="0.3">
      <c r="A3" t="s">
        <v>1</v>
      </c>
      <c r="B3" t="s">
        <v>2</v>
      </c>
      <c r="C3" s="13"/>
      <c r="D3" s="14"/>
      <c r="E3" s="4">
        <f>'Third IMO GHG Study - Data 2012'!R2</f>
        <v>1505.8393628479093</v>
      </c>
      <c r="F3">
        <f>E3*D3</f>
        <v>0</v>
      </c>
      <c r="G3">
        <f>C3*F3</f>
        <v>0</v>
      </c>
      <c r="H3">
        <f>G3*3.114</f>
        <v>0</v>
      </c>
    </row>
    <row r="4" spans="1:8" x14ac:dyDescent="0.3">
      <c r="A4" t="s">
        <v>1</v>
      </c>
      <c r="B4" t="s">
        <v>5</v>
      </c>
      <c r="C4" s="13"/>
      <c r="D4" s="14"/>
      <c r="E4" s="4">
        <f>'Third IMO GHG Study - Data 2012'!R3</f>
        <v>3528.268375238687</v>
      </c>
      <c r="F4">
        <f t="shared" ref="F4:F55" si="0">E4*D4</f>
        <v>0</v>
      </c>
      <c r="G4">
        <f t="shared" ref="G4:G55" si="1">C4*F4</f>
        <v>0</v>
      </c>
      <c r="H4">
        <f t="shared" ref="H4:H55" si="2">G4*3.114</f>
        <v>0</v>
      </c>
    </row>
    <row r="5" spans="1:8" x14ac:dyDescent="0.3">
      <c r="A5" t="s">
        <v>1</v>
      </c>
      <c r="B5" t="s">
        <v>7</v>
      </c>
      <c r="C5" s="13"/>
      <c r="D5" s="14"/>
      <c r="E5" s="4">
        <f>'Third IMO GHG Study - Data 2012'!R4</f>
        <v>4828.4564194770883</v>
      </c>
      <c r="F5">
        <f t="shared" si="0"/>
        <v>0</v>
      </c>
      <c r="G5">
        <f>C5*F5</f>
        <v>0</v>
      </c>
      <c r="H5">
        <f>G5*3.114</f>
        <v>0</v>
      </c>
    </row>
    <row r="6" spans="1:8" x14ac:dyDescent="0.3">
      <c r="A6" t="s">
        <v>1</v>
      </c>
      <c r="B6" t="s">
        <v>9</v>
      </c>
      <c r="C6" s="13"/>
      <c r="D6" s="14"/>
      <c r="E6" s="4">
        <f>'Third IMO GHG Study - Data 2012'!R5</f>
        <v>6781.3542461360057</v>
      </c>
      <c r="F6">
        <f t="shared" si="0"/>
        <v>0</v>
      </c>
      <c r="G6">
        <f t="shared" si="1"/>
        <v>0</v>
      </c>
      <c r="H6">
        <f t="shared" si="2"/>
        <v>0</v>
      </c>
    </row>
    <row r="7" spans="1:8" x14ac:dyDescent="0.3">
      <c r="A7" t="s">
        <v>1</v>
      </c>
      <c r="B7" t="s">
        <v>11</v>
      </c>
      <c r="C7" s="13"/>
      <c r="D7" s="14"/>
      <c r="E7" s="4">
        <f>'Third IMO GHG Study - Data 2012'!R6</f>
        <v>9777.2143069517442</v>
      </c>
      <c r="F7">
        <f t="shared" si="0"/>
        <v>0</v>
      </c>
      <c r="G7">
        <f t="shared" si="1"/>
        <v>0</v>
      </c>
      <c r="H7">
        <f t="shared" si="2"/>
        <v>0</v>
      </c>
    </row>
    <row r="8" spans="1:8" x14ac:dyDescent="0.3">
      <c r="A8" t="s">
        <v>1</v>
      </c>
      <c r="B8" t="s">
        <v>13</v>
      </c>
      <c r="C8" s="13"/>
      <c r="D8" s="14"/>
      <c r="E8" s="4">
        <f>'Third IMO GHG Study - Data 2012'!R7</f>
        <v>12310.174626059907</v>
      </c>
      <c r="F8">
        <f t="shared" si="0"/>
        <v>0</v>
      </c>
      <c r="G8">
        <f t="shared" si="1"/>
        <v>0</v>
      </c>
      <c r="H8">
        <f t="shared" si="2"/>
        <v>0</v>
      </c>
    </row>
    <row r="9" spans="1:8" x14ac:dyDescent="0.3">
      <c r="A9" t="s">
        <v>15</v>
      </c>
      <c r="B9" t="s">
        <v>16</v>
      </c>
      <c r="C9" s="13"/>
      <c r="D9" s="14"/>
      <c r="E9" s="4">
        <f>'Third IMO GHG Study - Data 2012'!R8</f>
        <v>1899.2437735330111</v>
      </c>
      <c r="F9">
        <f t="shared" si="0"/>
        <v>0</v>
      </c>
      <c r="G9">
        <f t="shared" si="1"/>
        <v>0</v>
      </c>
      <c r="H9">
        <f t="shared" si="2"/>
        <v>0</v>
      </c>
    </row>
    <row r="10" spans="1:8" x14ac:dyDescent="0.3">
      <c r="A10" t="s">
        <v>15</v>
      </c>
      <c r="B10" t="s">
        <v>18</v>
      </c>
      <c r="C10" s="13"/>
      <c r="D10" s="14"/>
      <c r="E10" s="4">
        <f>'Third IMO GHG Study - Data 2012'!R9</f>
        <v>2569.332855780478</v>
      </c>
      <c r="F10">
        <f t="shared" si="0"/>
        <v>0</v>
      </c>
      <c r="G10">
        <f t="shared" si="1"/>
        <v>0</v>
      </c>
      <c r="H10">
        <f t="shared" si="2"/>
        <v>0</v>
      </c>
    </row>
    <row r="11" spans="1:8" x14ac:dyDescent="0.3">
      <c r="A11" t="s">
        <v>15</v>
      </c>
      <c r="B11" t="s">
        <v>20</v>
      </c>
      <c r="C11" s="13"/>
      <c r="D11" s="14"/>
      <c r="E11" s="4">
        <f>'Third IMO GHG Study - Data 2012'!R10</f>
        <v>3908.4679081261811</v>
      </c>
      <c r="F11">
        <f t="shared" si="0"/>
        <v>0</v>
      </c>
      <c r="G11">
        <f t="shared" si="1"/>
        <v>0</v>
      </c>
      <c r="H11">
        <f t="shared" si="2"/>
        <v>0</v>
      </c>
    </row>
    <row r="12" spans="1:8" x14ac:dyDescent="0.3">
      <c r="A12" t="s">
        <v>15</v>
      </c>
      <c r="B12" t="s">
        <v>22</v>
      </c>
      <c r="C12" s="13"/>
      <c r="D12" s="14"/>
      <c r="E12" s="4">
        <f>'Third IMO GHG Study - Data 2012'!R11</f>
        <v>6700.7120201624984</v>
      </c>
      <c r="F12">
        <f t="shared" si="0"/>
        <v>0</v>
      </c>
      <c r="G12">
        <f t="shared" si="1"/>
        <v>0</v>
      </c>
      <c r="H12">
        <f t="shared" si="2"/>
        <v>0</v>
      </c>
    </row>
    <row r="13" spans="1:8" x14ac:dyDescent="0.3">
      <c r="A13" t="s">
        <v>24</v>
      </c>
      <c r="B13" t="s">
        <v>25</v>
      </c>
      <c r="C13" s="13"/>
      <c r="D13" s="14"/>
      <c r="E13" s="4">
        <f>'Third IMO GHG Study - Data 2012'!R12</f>
        <v>3786.4098091488931</v>
      </c>
      <c r="F13">
        <f t="shared" si="0"/>
        <v>0</v>
      </c>
      <c r="G13">
        <f t="shared" si="1"/>
        <v>0</v>
      </c>
      <c r="H13">
        <f t="shared" si="2"/>
        <v>0</v>
      </c>
    </row>
    <row r="14" spans="1:8" x14ac:dyDescent="0.3">
      <c r="A14" t="s">
        <v>24</v>
      </c>
      <c r="B14" t="s">
        <v>28</v>
      </c>
      <c r="C14" s="13"/>
      <c r="D14" s="14"/>
      <c r="E14" s="4">
        <f>'Third IMO GHG Study - Data 2012'!R13</f>
        <v>7726.8369735480637</v>
      </c>
      <c r="F14">
        <f t="shared" si="0"/>
        <v>0</v>
      </c>
      <c r="G14">
        <f t="shared" si="1"/>
        <v>0</v>
      </c>
      <c r="H14">
        <f t="shared" si="2"/>
        <v>0</v>
      </c>
    </row>
    <row r="15" spans="1:8" x14ac:dyDescent="0.3">
      <c r="A15" t="s">
        <v>24</v>
      </c>
      <c r="B15" t="s">
        <v>30</v>
      </c>
      <c r="C15" s="13"/>
      <c r="D15" s="14"/>
      <c r="E15" s="4">
        <f>'Third IMO GHG Study - Data 2012'!R14</f>
        <v>11631.28626712209</v>
      </c>
      <c r="F15">
        <f t="shared" si="0"/>
        <v>0</v>
      </c>
      <c r="G15">
        <f t="shared" si="1"/>
        <v>0</v>
      </c>
      <c r="H15">
        <f t="shared" si="2"/>
        <v>0</v>
      </c>
    </row>
    <row r="16" spans="1:8" x14ac:dyDescent="0.3">
      <c r="A16" t="s">
        <v>24</v>
      </c>
      <c r="B16" t="s">
        <v>32</v>
      </c>
      <c r="C16" s="13"/>
      <c r="D16" s="14"/>
      <c r="E16" s="4">
        <f>'Third IMO GHG Study - Data 2012'!R15</f>
        <v>18359.82934113446</v>
      </c>
      <c r="F16">
        <f t="shared" si="0"/>
        <v>0</v>
      </c>
      <c r="G16">
        <f t="shared" si="1"/>
        <v>0</v>
      </c>
      <c r="H16">
        <f t="shared" si="2"/>
        <v>0</v>
      </c>
    </row>
    <row r="17" spans="1:8" x14ac:dyDescent="0.3">
      <c r="A17" t="s">
        <v>24</v>
      </c>
      <c r="B17" t="s">
        <v>34</v>
      </c>
      <c r="C17" s="13"/>
      <c r="D17" s="14"/>
      <c r="E17" s="4">
        <f>'Third IMO GHG Study - Data 2012'!R16</f>
        <v>24216.083707730679</v>
      </c>
      <c r="F17">
        <f t="shared" si="0"/>
        <v>0</v>
      </c>
      <c r="G17">
        <f t="shared" si="1"/>
        <v>0</v>
      </c>
      <c r="H17">
        <f t="shared" si="2"/>
        <v>0</v>
      </c>
    </row>
    <row r="18" spans="1:8" x14ac:dyDescent="0.3">
      <c r="A18" t="s">
        <v>24</v>
      </c>
      <c r="B18" t="s">
        <v>36</v>
      </c>
      <c r="C18" s="13"/>
      <c r="D18" s="14"/>
      <c r="E18" s="4">
        <f>'Third IMO GHG Study - Data 2012'!R17</f>
        <v>29568.788717939136</v>
      </c>
      <c r="F18">
        <f t="shared" si="0"/>
        <v>0</v>
      </c>
      <c r="G18">
        <f t="shared" si="1"/>
        <v>0</v>
      </c>
      <c r="H18">
        <f t="shared" si="2"/>
        <v>0</v>
      </c>
    </row>
    <row r="19" spans="1:8" x14ac:dyDescent="0.3">
      <c r="A19" t="s">
        <v>24</v>
      </c>
      <c r="B19" t="s">
        <v>38</v>
      </c>
      <c r="C19" s="13"/>
      <c r="D19" s="14"/>
      <c r="E19" s="4">
        <f>'Third IMO GHG Study - Data 2012'!R18</f>
        <v>29420.732360832488</v>
      </c>
      <c r="F19">
        <f t="shared" si="0"/>
        <v>0</v>
      </c>
      <c r="G19">
        <f t="shared" si="1"/>
        <v>0</v>
      </c>
      <c r="H19">
        <f t="shared" si="2"/>
        <v>0</v>
      </c>
    </row>
    <row r="20" spans="1:8" x14ac:dyDescent="0.3">
      <c r="A20" t="s">
        <v>24</v>
      </c>
      <c r="B20" t="s">
        <v>111</v>
      </c>
      <c r="C20" s="13"/>
      <c r="D20" s="14"/>
      <c r="E20" s="4">
        <f>'Third IMO GHG Study - Data 2012'!R19</f>
        <v>32547.368120252595</v>
      </c>
      <c r="F20">
        <f t="shared" si="0"/>
        <v>0</v>
      </c>
      <c r="G20">
        <f t="shared" si="1"/>
        <v>0</v>
      </c>
      <c r="H20">
        <f t="shared" si="2"/>
        <v>0</v>
      </c>
    </row>
    <row r="21" spans="1:8" x14ac:dyDescent="0.3">
      <c r="A21" t="s">
        <v>40</v>
      </c>
      <c r="B21" t="s">
        <v>16</v>
      </c>
      <c r="C21" s="13"/>
      <c r="D21" s="14"/>
      <c r="E21" s="4">
        <f>'Third IMO GHG Study - Data 2012'!R20</f>
        <v>690.04312996462693</v>
      </c>
      <c r="F21">
        <f t="shared" si="0"/>
        <v>0</v>
      </c>
      <c r="G21">
        <f t="shared" si="1"/>
        <v>0</v>
      </c>
      <c r="H21">
        <f t="shared" si="2"/>
        <v>0</v>
      </c>
    </row>
    <row r="22" spans="1:8" x14ac:dyDescent="0.3">
      <c r="A22" t="s">
        <v>40</v>
      </c>
      <c r="B22" t="s">
        <v>18</v>
      </c>
      <c r="C22" s="13"/>
      <c r="D22" s="14"/>
      <c r="E22" s="4">
        <f>'Third IMO GHG Study - Data 2012'!R21</f>
        <v>1978.699368629962</v>
      </c>
      <c r="F22">
        <f t="shared" si="0"/>
        <v>0</v>
      </c>
      <c r="G22">
        <f t="shared" si="1"/>
        <v>0</v>
      </c>
      <c r="H22">
        <f t="shared" si="2"/>
        <v>0</v>
      </c>
    </row>
    <row r="23" spans="1:8" x14ac:dyDescent="0.3">
      <c r="A23" t="s">
        <v>40</v>
      </c>
      <c r="B23" t="s">
        <v>43</v>
      </c>
      <c r="C23" s="13"/>
      <c r="D23" s="14"/>
      <c r="E23" s="4">
        <f>'Third IMO GHG Study - Data 2012'!R22</f>
        <v>4769.9080750800149</v>
      </c>
      <c r="F23">
        <f t="shared" si="0"/>
        <v>0</v>
      </c>
      <c r="G23">
        <f t="shared" si="1"/>
        <v>0</v>
      </c>
      <c r="H23">
        <f t="shared" si="2"/>
        <v>0</v>
      </c>
    </row>
    <row r="24" spans="1:8" x14ac:dyDescent="0.3">
      <c r="A24" t="s">
        <v>45</v>
      </c>
      <c r="B24" t="s">
        <v>46</v>
      </c>
      <c r="C24" s="13"/>
      <c r="D24" s="14"/>
      <c r="E24" s="4">
        <f>'Third IMO GHG Study - Data 2012'!R23</f>
        <v>3388.2103250834248</v>
      </c>
      <c r="F24">
        <f t="shared" si="0"/>
        <v>0</v>
      </c>
      <c r="G24">
        <f t="shared" si="1"/>
        <v>0</v>
      </c>
      <c r="H24">
        <f t="shared" si="2"/>
        <v>0</v>
      </c>
    </row>
    <row r="25" spans="1:8" x14ac:dyDescent="0.3">
      <c r="A25" t="s">
        <v>45</v>
      </c>
      <c r="B25" t="s">
        <v>49</v>
      </c>
      <c r="C25" s="13"/>
      <c r="D25" s="14"/>
      <c r="E25" s="4">
        <f>'Third IMO GHG Study - Data 2012'!R24</f>
        <v>22565.566170298967</v>
      </c>
      <c r="F25">
        <f t="shared" si="0"/>
        <v>0</v>
      </c>
      <c r="G25">
        <f t="shared" si="1"/>
        <v>0</v>
      </c>
      <c r="H25">
        <f t="shared" si="2"/>
        <v>0</v>
      </c>
    </row>
    <row r="26" spans="1:8" x14ac:dyDescent="0.3">
      <c r="A26" t="s">
        <v>45</v>
      </c>
      <c r="B26" t="s">
        <v>13</v>
      </c>
      <c r="C26" s="13"/>
      <c r="D26" s="14"/>
      <c r="E26" s="4">
        <f>'Third IMO GHG Study - Data 2012'!R25</f>
        <v>38586.477611901362</v>
      </c>
      <c r="F26">
        <f t="shared" si="0"/>
        <v>0</v>
      </c>
      <c r="G26">
        <f t="shared" si="1"/>
        <v>0</v>
      </c>
      <c r="H26">
        <f t="shared" si="2"/>
        <v>0</v>
      </c>
    </row>
    <row r="27" spans="1:8" x14ac:dyDescent="0.3">
      <c r="A27" t="s">
        <v>52</v>
      </c>
      <c r="B27" t="s">
        <v>16</v>
      </c>
      <c r="C27" s="13"/>
      <c r="D27" s="14"/>
      <c r="E27" s="4">
        <f>'Third IMO GHG Study - Data 2012'!R26</f>
        <v>1441.6583350475339</v>
      </c>
      <c r="F27">
        <f t="shared" si="0"/>
        <v>0</v>
      </c>
      <c r="G27">
        <f t="shared" si="1"/>
        <v>0</v>
      </c>
      <c r="H27">
        <f t="shared" si="2"/>
        <v>0</v>
      </c>
    </row>
    <row r="28" spans="1:8" x14ac:dyDescent="0.3">
      <c r="A28" t="s">
        <v>52</v>
      </c>
      <c r="B28" t="s">
        <v>18</v>
      </c>
      <c r="C28" s="13"/>
      <c r="D28" s="14"/>
      <c r="E28" s="4">
        <f>'Third IMO GHG Study - Data 2012'!R27</f>
        <v>2297.7130515934086</v>
      </c>
      <c r="F28">
        <f t="shared" si="0"/>
        <v>0</v>
      </c>
      <c r="G28">
        <f t="shared" si="1"/>
        <v>0</v>
      </c>
      <c r="H28">
        <f t="shared" si="2"/>
        <v>0</v>
      </c>
    </row>
    <row r="29" spans="1:8" x14ac:dyDescent="0.3">
      <c r="A29" t="s">
        <v>52</v>
      </c>
      <c r="B29" t="s">
        <v>20</v>
      </c>
      <c r="C29" s="13"/>
      <c r="D29" s="14"/>
      <c r="E29" s="4">
        <f>'Third IMO GHG Study - Data 2012'!R28</f>
        <v>3664.8548158564126</v>
      </c>
      <c r="F29">
        <f t="shared" si="0"/>
        <v>0</v>
      </c>
      <c r="G29">
        <f t="shared" si="1"/>
        <v>0</v>
      </c>
      <c r="H29">
        <f t="shared" si="2"/>
        <v>0</v>
      </c>
    </row>
    <row r="30" spans="1:8" x14ac:dyDescent="0.3">
      <c r="A30" t="s">
        <v>52</v>
      </c>
      <c r="B30" t="s">
        <v>56</v>
      </c>
      <c r="C30" s="13"/>
      <c r="D30" s="14"/>
      <c r="E30" s="4">
        <f>'Third IMO GHG Study - Data 2012'!R29</f>
        <v>6260.8388452639865</v>
      </c>
      <c r="F30">
        <f t="shared" si="0"/>
        <v>0</v>
      </c>
      <c r="G30">
        <f t="shared" si="1"/>
        <v>0</v>
      </c>
      <c r="H30">
        <f t="shared" si="2"/>
        <v>0</v>
      </c>
    </row>
    <row r="31" spans="1:8" x14ac:dyDescent="0.3">
      <c r="A31" t="s">
        <v>52</v>
      </c>
      <c r="B31" t="s">
        <v>58</v>
      </c>
      <c r="C31" s="13"/>
      <c r="D31" s="14"/>
      <c r="E31" s="4">
        <f>'Third IMO GHG Study - Data 2012'!R30</f>
        <v>8378.5163440418455</v>
      </c>
      <c r="F31">
        <f t="shared" si="0"/>
        <v>0</v>
      </c>
      <c r="G31">
        <f t="shared" si="1"/>
        <v>0</v>
      </c>
      <c r="H31">
        <f t="shared" si="2"/>
        <v>0</v>
      </c>
    </row>
    <row r="32" spans="1:8" x14ac:dyDescent="0.3">
      <c r="A32" t="s">
        <v>52</v>
      </c>
      <c r="B32" t="s">
        <v>60</v>
      </c>
      <c r="C32" s="13"/>
      <c r="D32" s="14"/>
      <c r="E32" s="4">
        <f>'Third IMO GHG Study - Data 2012'!R31</f>
        <v>9255.4644669381887</v>
      </c>
      <c r="F32">
        <f t="shared" si="0"/>
        <v>0</v>
      </c>
      <c r="G32">
        <f t="shared" si="1"/>
        <v>0</v>
      </c>
      <c r="H32">
        <f t="shared" si="2"/>
        <v>0</v>
      </c>
    </row>
    <row r="33" spans="1:8" x14ac:dyDescent="0.3">
      <c r="A33" t="s">
        <v>52</v>
      </c>
      <c r="B33" t="s">
        <v>62</v>
      </c>
      <c r="C33" s="13"/>
      <c r="D33" s="14"/>
      <c r="E33" s="4">
        <f>'Third IMO GHG Study - Data 2012'!R32</f>
        <v>12146.411299828189</v>
      </c>
      <c r="F33">
        <f t="shared" si="0"/>
        <v>0</v>
      </c>
      <c r="G33">
        <f t="shared" si="1"/>
        <v>0</v>
      </c>
      <c r="H33">
        <f t="shared" si="2"/>
        <v>0</v>
      </c>
    </row>
    <row r="34" spans="1:8" x14ac:dyDescent="0.3">
      <c r="A34" t="s">
        <v>52</v>
      </c>
      <c r="B34" t="s">
        <v>13</v>
      </c>
      <c r="C34" s="13"/>
      <c r="D34" s="14"/>
      <c r="E34" s="4">
        <f>'Third IMO GHG Study - Data 2012'!R33</f>
        <v>20049.076916483351</v>
      </c>
      <c r="F34">
        <f t="shared" si="0"/>
        <v>0</v>
      </c>
      <c r="G34">
        <f t="shared" si="1"/>
        <v>0</v>
      </c>
      <c r="H34">
        <f t="shared" si="2"/>
        <v>0</v>
      </c>
    </row>
    <row r="35" spans="1:8" x14ac:dyDescent="0.3">
      <c r="A35" t="s">
        <v>65</v>
      </c>
      <c r="B35" t="s">
        <v>66</v>
      </c>
      <c r="C35" s="13"/>
      <c r="D35" s="14"/>
      <c r="E35" s="4">
        <f>'Third IMO GHG Study - Data 2012'!R34</f>
        <v>2139.9592555554837</v>
      </c>
      <c r="F35">
        <f t="shared" si="0"/>
        <v>0</v>
      </c>
      <c r="G35">
        <f t="shared" si="1"/>
        <v>0</v>
      </c>
      <c r="H35">
        <f t="shared" si="2"/>
        <v>0</v>
      </c>
    </row>
    <row r="36" spans="1:8" x14ac:dyDescent="0.3">
      <c r="A36" t="s">
        <v>68</v>
      </c>
      <c r="B36" t="s">
        <v>69</v>
      </c>
      <c r="C36" s="13"/>
      <c r="D36" s="14"/>
      <c r="E36" s="4">
        <f>'Third IMO GHG Study - Data 2012'!R35</f>
        <v>1154.766009724108</v>
      </c>
      <c r="F36">
        <f t="shared" si="0"/>
        <v>0</v>
      </c>
      <c r="G36">
        <f t="shared" si="1"/>
        <v>0</v>
      </c>
      <c r="H36">
        <f t="shared" si="2"/>
        <v>0</v>
      </c>
    </row>
    <row r="37" spans="1:8" x14ac:dyDescent="0.3">
      <c r="A37" t="s">
        <v>68</v>
      </c>
      <c r="B37" t="s">
        <v>72</v>
      </c>
      <c r="C37" s="13"/>
      <c r="D37" s="14"/>
      <c r="E37" s="4">
        <f>'Third IMO GHG Study - Data 2012'!R36</f>
        <v>4900.5536142028704</v>
      </c>
      <c r="F37">
        <f t="shared" si="0"/>
        <v>0</v>
      </c>
      <c r="G37">
        <f t="shared" si="1"/>
        <v>0</v>
      </c>
      <c r="H37">
        <f t="shared" si="2"/>
        <v>0</v>
      </c>
    </row>
    <row r="38" spans="1:8" x14ac:dyDescent="0.3">
      <c r="A38" t="s">
        <v>74</v>
      </c>
      <c r="B38" t="s">
        <v>69</v>
      </c>
      <c r="C38" s="13"/>
      <c r="D38" s="14"/>
      <c r="E38" s="4">
        <f>'Third IMO GHG Study - Data 2012'!R37</f>
        <v>1817.7490377907748</v>
      </c>
      <c r="F38">
        <f t="shared" si="0"/>
        <v>0</v>
      </c>
      <c r="G38">
        <f t="shared" si="1"/>
        <v>0</v>
      </c>
      <c r="H38">
        <f t="shared" si="2"/>
        <v>0</v>
      </c>
    </row>
    <row r="39" spans="1:8" x14ac:dyDescent="0.3">
      <c r="A39" t="s">
        <v>74</v>
      </c>
      <c r="B39" t="s">
        <v>76</v>
      </c>
      <c r="C39" s="13"/>
      <c r="D39" s="14"/>
      <c r="E39" s="4">
        <f>'Third IMO GHG Study - Data 2012'!R38</f>
        <v>2801.1219992931028</v>
      </c>
      <c r="F39">
        <f t="shared" si="0"/>
        <v>0</v>
      </c>
      <c r="G39">
        <f t="shared" si="1"/>
        <v>0</v>
      </c>
      <c r="H39">
        <f t="shared" si="2"/>
        <v>0</v>
      </c>
    </row>
    <row r="40" spans="1:8" x14ac:dyDescent="0.3">
      <c r="A40" t="s">
        <v>74</v>
      </c>
      <c r="B40" t="s">
        <v>78</v>
      </c>
      <c r="C40" s="13"/>
      <c r="D40" s="14"/>
      <c r="E40" s="4">
        <f>'Third IMO GHG Study - Data 2012'!R39</f>
        <v>19794.258816603673</v>
      </c>
      <c r="F40">
        <f t="shared" si="0"/>
        <v>0</v>
      </c>
      <c r="G40">
        <f t="shared" si="1"/>
        <v>0</v>
      </c>
      <c r="H40">
        <f t="shared" si="2"/>
        <v>0</v>
      </c>
    </row>
    <row r="41" spans="1:8" x14ac:dyDescent="0.3">
      <c r="A41" t="s">
        <v>74</v>
      </c>
      <c r="B41" t="s">
        <v>9</v>
      </c>
      <c r="C41" s="13"/>
      <c r="D41" s="14"/>
      <c r="E41" s="4">
        <f>'Third IMO GHG Study - Data 2012'!R40</f>
        <v>57558.671156403587</v>
      </c>
      <c r="F41">
        <f t="shared" si="0"/>
        <v>0</v>
      </c>
      <c r="G41">
        <f t="shared" si="1"/>
        <v>0</v>
      </c>
      <c r="H41">
        <f t="shared" si="2"/>
        <v>0</v>
      </c>
    </row>
    <row r="42" spans="1:8" x14ac:dyDescent="0.3">
      <c r="A42" t="s">
        <v>74</v>
      </c>
      <c r="B42" t="s">
        <v>81</v>
      </c>
      <c r="C42" s="13"/>
      <c r="D42" s="14"/>
      <c r="E42" s="4">
        <f>'Third IMO GHG Study - Data 2012'!R41</f>
        <v>73234.223769139091</v>
      </c>
      <c r="F42">
        <f t="shared" si="0"/>
        <v>0</v>
      </c>
      <c r="G42">
        <f t="shared" si="1"/>
        <v>0</v>
      </c>
      <c r="H42">
        <f t="shared" si="2"/>
        <v>0</v>
      </c>
    </row>
    <row r="43" spans="1:8" x14ac:dyDescent="0.3">
      <c r="A43" t="s">
        <v>83</v>
      </c>
      <c r="B43" t="s">
        <v>69</v>
      </c>
      <c r="C43" s="13"/>
      <c r="D43" s="14"/>
      <c r="E43" s="4">
        <f>'Third IMO GHG Study - Data 2012'!R42</f>
        <v>838.657236159023</v>
      </c>
      <c r="F43">
        <f t="shared" si="0"/>
        <v>0</v>
      </c>
      <c r="G43">
        <f t="shared" si="1"/>
        <v>0</v>
      </c>
      <c r="H43">
        <f t="shared" si="2"/>
        <v>0</v>
      </c>
    </row>
    <row r="44" spans="1:8" x14ac:dyDescent="0.3">
      <c r="A44" t="s">
        <v>83</v>
      </c>
      <c r="B44" t="s">
        <v>72</v>
      </c>
      <c r="C44" s="13"/>
      <c r="D44" s="14"/>
      <c r="E44" s="4">
        <f>'Third IMO GHG Study - Data 2012'!R43</f>
        <v>7387.4870067747597</v>
      </c>
      <c r="F44">
        <f t="shared" si="0"/>
        <v>0</v>
      </c>
      <c r="G44">
        <f t="shared" si="1"/>
        <v>0</v>
      </c>
      <c r="H44">
        <f t="shared" si="2"/>
        <v>0</v>
      </c>
    </row>
    <row r="45" spans="1:8" x14ac:dyDescent="0.3">
      <c r="A45" t="s">
        <v>86</v>
      </c>
      <c r="B45" t="s">
        <v>69</v>
      </c>
      <c r="C45" s="13"/>
      <c r="D45" s="14"/>
      <c r="E45" s="4">
        <f>'Third IMO GHG Study - Data 2012'!R44</f>
        <v>5625.0659317215659</v>
      </c>
      <c r="F45">
        <f t="shared" si="0"/>
        <v>0</v>
      </c>
      <c r="G45">
        <f t="shared" si="1"/>
        <v>0</v>
      </c>
      <c r="H45">
        <f t="shared" si="2"/>
        <v>0</v>
      </c>
    </row>
    <row r="46" spans="1:8" x14ac:dyDescent="0.3">
      <c r="A46" t="s">
        <v>88</v>
      </c>
      <c r="B46" t="s">
        <v>16</v>
      </c>
      <c r="C46" s="13"/>
      <c r="D46" s="14"/>
      <c r="E46" s="4">
        <f>'Third IMO GHG Study - Data 2012'!R45</f>
        <v>3887.0583985822332</v>
      </c>
      <c r="F46">
        <f t="shared" si="0"/>
        <v>0</v>
      </c>
      <c r="G46">
        <f t="shared" si="1"/>
        <v>0</v>
      </c>
      <c r="H46">
        <f t="shared" si="2"/>
        <v>0</v>
      </c>
    </row>
    <row r="47" spans="1:8" x14ac:dyDescent="0.3">
      <c r="A47" t="s">
        <v>88</v>
      </c>
      <c r="B47" t="s">
        <v>90</v>
      </c>
      <c r="C47" s="13"/>
      <c r="D47" s="14"/>
      <c r="E47" s="4">
        <f>'Third IMO GHG Study - Data 2012'!R46</f>
        <v>10817.019100706249</v>
      </c>
      <c r="F47">
        <f t="shared" si="0"/>
        <v>0</v>
      </c>
      <c r="G47">
        <f t="shared" si="1"/>
        <v>0</v>
      </c>
      <c r="H47">
        <f t="shared" si="2"/>
        <v>0</v>
      </c>
    </row>
    <row r="48" spans="1:8" x14ac:dyDescent="0.3">
      <c r="A48" t="s">
        <v>92</v>
      </c>
      <c r="B48" t="s">
        <v>93</v>
      </c>
      <c r="C48" s="13"/>
      <c r="D48" s="14"/>
      <c r="E48" s="4">
        <f>'Third IMO GHG Study - Data 2012'!R47</f>
        <v>7271.9541631744432</v>
      </c>
      <c r="F48">
        <f t="shared" si="0"/>
        <v>0</v>
      </c>
      <c r="G48">
        <f t="shared" si="1"/>
        <v>0</v>
      </c>
      <c r="H48">
        <f t="shared" si="2"/>
        <v>0</v>
      </c>
    </row>
    <row r="49" spans="1:8" x14ac:dyDescent="0.3">
      <c r="A49" t="s">
        <v>92</v>
      </c>
      <c r="B49" t="s">
        <v>96</v>
      </c>
      <c r="C49" s="13"/>
      <c r="D49" s="14"/>
      <c r="E49" s="4">
        <f>'Third IMO GHG Study - Data 2012'!R48</f>
        <v>10664.845623879934</v>
      </c>
      <c r="F49">
        <f t="shared" si="0"/>
        <v>0</v>
      </c>
      <c r="G49">
        <f t="shared" si="1"/>
        <v>0</v>
      </c>
      <c r="H49">
        <f t="shared" si="2"/>
        <v>0</v>
      </c>
    </row>
    <row r="50" spans="1:8" x14ac:dyDescent="0.3">
      <c r="A50" t="s">
        <v>98</v>
      </c>
      <c r="B50" t="s">
        <v>66</v>
      </c>
      <c r="C50" s="13"/>
      <c r="D50" s="14"/>
      <c r="E50" s="4">
        <f>'Third IMO GHG Study - Data 2012'!R49</f>
        <v>879.95127295084694</v>
      </c>
      <c r="F50">
        <f t="shared" si="0"/>
        <v>0</v>
      </c>
      <c r="G50">
        <f t="shared" si="1"/>
        <v>0</v>
      </c>
      <c r="H50">
        <f t="shared" si="2"/>
        <v>0</v>
      </c>
    </row>
    <row r="51" spans="1:8" x14ac:dyDescent="0.3">
      <c r="A51" t="s">
        <v>101</v>
      </c>
      <c r="B51" t="s">
        <v>66</v>
      </c>
      <c r="C51" s="13"/>
      <c r="D51" s="14"/>
      <c r="E51" s="4">
        <f>'Third IMO GHG Study - Data 2012'!R50</f>
        <v>462.38962230171478</v>
      </c>
      <c r="F51">
        <f t="shared" si="0"/>
        <v>0</v>
      </c>
      <c r="G51">
        <f t="shared" si="1"/>
        <v>0</v>
      </c>
      <c r="H51">
        <f t="shared" si="2"/>
        <v>0</v>
      </c>
    </row>
    <row r="52" spans="1:8" x14ac:dyDescent="0.3">
      <c r="A52" t="s">
        <v>103</v>
      </c>
      <c r="B52" t="s">
        <v>66</v>
      </c>
      <c r="C52" s="13"/>
      <c r="D52" s="14"/>
      <c r="E52" s="4">
        <f>'Third IMO GHG Study - Data 2012'!R51</f>
        <v>732.75793453808706</v>
      </c>
      <c r="F52">
        <f t="shared" si="0"/>
        <v>0</v>
      </c>
      <c r="G52">
        <f t="shared" si="1"/>
        <v>0</v>
      </c>
      <c r="H52">
        <f t="shared" si="2"/>
        <v>0</v>
      </c>
    </row>
    <row r="53" spans="1:8" x14ac:dyDescent="0.3">
      <c r="A53" t="s">
        <v>105</v>
      </c>
      <c r="B53" t="s">
        <v>66</v>
      </c>
      <c r="C53" s="13"/>
      <c r="D53" s="14"/>
      <c r="E53" s="4">
        <f>'Third IMO GHG Study - Data 2012'!R52</f>
        <v>1362.3310443102341</v>
      </c>
      <c r="F53">
        <f t="shared" si="0"/>
        <v>0</v>
      </c>
      <c r="G53">
        <f t="shared" si="1"/>
        <v>0</v>
      </c>
      <c r="H53">
        <f t="shared" si="2"/>
        <v>0</v>
      </c>
    </row>
    <row r="54" spans="1:8" x14ac:dyDescent="0.3">
      <c r="A54" t="s">
        <v>107</v>
      </c>
      <c r="B54" t="s">
        <v>66</v>
      </c>
      <c r="C54" s="13"/>
      <c r="D54" s="14"/>
      <c r="E54" s="4">
        <f>'Third IMO GHG Study - Data 2012'!R53</f>
        <v>1147.771967785789</v>
      </c>
      <c r="F54">
        <f t="shared" si="0"/>
        <v>0</v>
      </c>
      <c r="G54">
        <f t="shared" si="1"/>
        <v>0</v>
      </c>
      <c r="H54">
        <f t="shared" si="2"/>
        <v>0</v>
      </c>
    </row>
    <row r="55" spans="1:8" x14ac:dyDescent="0.3">
      <c r="A55" t="s">
        <v>109</v>
      </c>
      <c r="B55" t="s">
        <v>66</v>
      </c>
      <c r="C55" s="13"/>
      <c r="D55" s="14"/>
      <c r="E55" s="4">
        <f>'Third IMO GHG Study - Data 2012'!R54</f>
        <v>773.07984213297709</v>
      </c>
      <c r="F55">
        <f t="shared" si="0"/>
        <v>0</v>
      </c>
      <c r="G55">
        <f t="shared" si="1"/>
        <v>0</v>
      </c>
      <c r="H55">
        <f t="shared" si="2"/>
        <v>0</v>
      </c>
    </row>
  </sheetData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workbookViewId="0">
      <selection activeCell="D35" sqref="D35"/>
    </sheetView>
  </sheetViews>
  <sheetFormatPr defaultColWidth="11" defaultRowHeight="15.6" x14ac:dyDescent="0.3"/>
  <cols>
    <col min="1" max="1" width="8.796875" bestFit="1" customWidth="1"/>
    <col min="2" max="2" width="20.09765625" bestFit="1" customWidth="1"/>
    <col min="3" max="3" width="13.59765625" bestFit="1" customWidth="1"/>
    <col min="4" max="4" width="9.5" bestFit="1" customWidth="1"/>
    <col min="5" max="5" width="10.5" bestFit="1" customWidth="1"/>
    <col min="6" max="7" width="11.8984375" bestFit="1" customWidth="1"/>
    <col min="8" max="8" width="8" bestFit="1" customWidth="1"/>
    <col min="9" max="16" width="11.8984375" bestFit="1" customWidth="1"/>
    <col min="17" max="17" width="10.19921875" style="1" bestFit="1" customWidth="1"/>
    <col min="18" max="18" width="11.8984375" bestFit="1" customWidth="1"/>
  </cols>
  <sheetData>
    <row r="1" spans="1:18" s="8" customFormat="1" ht="78" x14ac:dyDescent="0.3">
      <c r="A1" s="6" t="s">
        <v>116</v>
      </c>
      <c r="B1" s="6" t="s">
        <v>127</v>
      </c>
      <c r="C1" s="6" t="s">
        <v>117</v>
      </c>
      <c r="D1" s="6" t="s">
        <v>112</v>
      </c>
      <c r="E1" s="6" t="s">
        <v>113</v>
      </c>
      <c r="F1" s="6" t="s">
        <v>114</v>
      </c>
      <c r="G1" s="6" t="s">
        <v>128</v>
      </c>
      <c r="H1" s="6" t="s">
        <v>118</v>
      </c>
      <c r="I1" s="6" t="s">
        <v>119</v>
      </c>
      <c r="J1" s="6" t="s">
        <v>120</v>
      </c>
      <c r="K1" s="6" t="s">
        <v>121</v>
      </c>
      <c r="L1" s="6" t="s">
        <v>122</v>
      </c>
      <c r="M1" s="6" t="s">
        <v>123</v>
      </c>
      <c r="N1" s="6" t="s">
        <v>124</v>
      </c>
      <c r="O1" s="6" t="s">
        <v>125</v>
      </c>
      <c r="P1" s="6" t="s">
        <v>129</v>
      </c>
      <c r="Q1" s="7" t="s">
        <v>126</v>
      </c>
      <c r="R1" s="6" t="s">
        <v>130</v>
      </c>
    </row>
    <row r="2" spans="1:18" x14ac:dyDescent="0.3">
      <c r="A2" t="s">
        <v>0</v>
      </c>
      <c r="B2" t="s">
        <v>1</v>
      </c>
      <c r="C2" t="s">
        <v>2</v>
      </c>
      <c r="D2">
        <v>1216</v>
      </c>
      <c r="E2">
        <v>670</v>
      </c>
      <c r="F2">
        <v>0.55098684210526305</v>
      </c>
      <c r="G2">
        <v>3341.1074835700701</v>
      </c>
      <c r="H2" t="s">
        <v>3</v>
      </c>
      <c r="I2">
        <v>1640.10156455373</v>
      </c>
      <c r="J2">
        <v>11.621751112995501</v>
      </c>
      <c r="K2">
        <v>167.167427639176</v>
      </c>
      <c r="L2">
        <v>9.41048703014431</v>
      </c>
      <c r="M2">
        <v>929.94389580100699</v>
      </c>
      <c r="N2">
        <v>499.59878222114099</v>
      </c>
      <c r="O2">
        <v>76.296684825761304</v>
      </c>
      <c r="P2">
        <v>5549877.8609130196</v>
      </c>
      <c r="Q2" s="1">
        <v>0.73606080433922105</v>
      </c>
      <c r="R2">
        <f>M2+N2+O2</f>
        <v>1505.8393628479093</v>
      </c>
    </row>
    <row r="3" spans="1:18" x14ac:dyDescent="0.3">
      <c r="A3" t="s">
        <v>4</v>
      </c>
      <c r="B3" t="s">
        <v>1</v>
      </c>
      <c r="C3" t="s">
        <v>5</v>
      </c>
      <c r="D3">
        <v>2317</v>
      </c>
      <c r="E3">
        <v>2131</v>
      </c>
      <c r="F3">
        <v>0.91972378075097105</v>
      </c>
      <c r="G3">
        <v>27669.131087847101</v>
      </c>
      <c r="H3" t="s">
        <v>3</v>
      </c>
      <c r="I3">
        <v>6562.6808329540399</v>
      </c>
      <c r="J3">
        <v>14.770778334092</v>
      </c>
      <c r="K3">
        <v>168.13550991250199</v>
      </c>
      <c r="L3">
        <v>11.3776962492626</v>
      </c>
      <c r="M3">
        <v>2957.5454016256699</v>
      </c>
      <c r="N3">
        <v>496.56347823875097</v>
      </c>
      <c r="O3">
        <v>74.1594953742661</v>
      </c>
      <c r="P3">
        <v>24243397.4467404</v>
      </c>
      <c r="Q3" s="1">
        <v>0.65405517988050899</v>
      </c>
      <c r="R3">
        <f t="shared" ref="R3:R54" si="0">M3+N3+O3</f>
        <v>3528.268375238687</v>
      </c>
    </row>
    <row r="4" spans="1:18" x14ac:dyDescent="0.3">
      <c r="A4" t="s">
        <v>6</v>
      </c>
      <c r="B4" t="s">
        <v>1</v>
      </c>
      <c r="C4" t="s">
        <v>7</v>
      </c>
      <c r="D4">
        <v>3065</v>
      </c>
      <c r="E4">
        <v>2897</v>
      </c>
      <c r="F4">
        <v>0.945187601957586</v>
      </c>
      <c r="G4">
        <v>52222.3720648124</v>
      </c>
      <c r="H4" t="s">
        <v>3</v>
      </c>
      <c r="I4">
        <v>9022.0599358809104</v>
      </c>
      <c r="J4">
        <v>15.2604003119311</v>
      </c>
      <c r="K4">
        <v>173.43977520625899</v>
      </c>
      <c r="L4">
        <v>11.774979139782801</v>
      </c>
      <c r="M4">
        <v>3993.4195355560601</v>
      </c>
      <c r="N4">
        <v>691.27678934897199</v>
      </c>
      <c r="O4">
        <v>143.760094572056</v>
      </c>
      <c r="P4">
        <v>44115636.231381901</v>
      </c>
      <c r="Q4" s="1">
        <v>0.64586505782527703</v>
      </c>
      <c r="R4">
        <f t="shared" si="0"/>
        <v>4828.4564194770883</v>
      </c>
    </row>
    <row r="5" spans="1:18" x14ac:dyDescent="0.3">
      <c r="A5" t="s">
        <v>8</v>
      </c>
      <c r="B5" t="s">
        <v>1</v>
      </c>
      <c r="C5" t="s">
        <v>9</v>
      </c>
      <c r="D5">
        <v>2259</v>
      </c>
      <c r="E5">
        <v>2145</v>
      </c>
      <c r="F5">
        <v>0.94953519256308105</v>
      </c>
      <c r="G5">
        <v>81875.723160505499</v>
      </c>
      <c r="H5" t="s">
        <v>3</v>
      </c>
      <c r="I5">
        <v>10917.342010156901</v>
      </c>
      <c r="J5">
        <v>15.3483453407345</v>
      </c>
      <c r="K5">
        <v>191.18072224025701</v>
      </c>
      <c r="L5">
        <v>11.9132845775226</v>
      </c>
      <c r="M5">
        <v>5437.70211247111</v>
      </c>
      <c r="N5">
        <v>1085.82426151249</v>
      </c>
      <c r="O5">
        <v>257.82787215240597</v>
      </c>
      <c r="P5">
        <v>45239517.781829096</v>
      </c>
      <c r="Q5" s="1">
        <v>0.64885505413003497</v>
      </c>
      <c r="R5">
        <f t="shared" si="0"/>
        <v>6781.3542461360057</v>
      </c>
    </row>
    <row r="6" spans="1:18" x14ac:dyDescent="0.3">
      <c r="A6" t="s">
        <v>10</v>
      </c>
      <c r="B6" t="s">
        <v>1</v>
      </c>
      <c r="C6" t="s">
        <v>11</v>
      </c>
      <c r="D6">
        <v>1246</v>
      </c>
      <c r="E6">
        <v>1169</v>
      </c>
      <c r="F6">
        <v>0.93820224719101097</v>
      </c>
      <c r="G6">
        <v>176506.29408020401</v>
      </c>
      <c r="H6" t="s">
        <v>3</v>
      </c>
      <c r="I6">
        <v>17330.4750350094</v>
      </c>
      <c r="J6">
        <v>15.2807808190112</v>
      </c>
      <c r="K6">
        <v>202.190970794615</v>
      </c>
      <c r="L6">
        <v>11.735325819216699</v>
      </c>
      <c r="M6">
        <v>8451.3658060367907</v>
      </c>
      <c r="N6">
        <v>1078.58647229449</v>
      </c>
      <c r="O6">
        <v>247.26202862046401</v>
      </c>
      <c r="P6">
        <v>36340244.799281798</v>
      </c>
      <c r="Q6" s="1">
        <v>0.62818330595235705</v>
      </c>
      <c r="R6">
        <f t="shared" si="0"/>
        <v>9777.2143069517442</v>
      </c>
    </row>
    <row r="7" spans="1:18" x14ac:dyDescent="0.3">
      <c r="A7" t="s">
        <v>12</v>
      </c>
      <c r="B7" t="s">
        <v>1</v>
      </c>
      <c r="C7" t="s">
        <v>13</v>
      </c>
      <c r="D7">
        <v>294</v>
      </c>
      <c r="E7">
        <v>274</v>
      </c>
      <c r="F7">
        <v>0.93197278911564596</v>
      </c>
      <c r="G7">
        <v>271391.18681318703</v>
      </c>
      <c r="H7" t="s">
        <v>3</v>
      </c>
      <c r="I7">
        <v>22169.5433333334</v>
      </c>
      <c r="J7">
        <v>15.7238827838828</v>
      </c>
      <c r="K7">
        <v>202.14201356934501</v>
      </c>
      <c r="L7">
        <v>12.2106233196163</v>
      </c>
      <c r="M7">
        <v>11004.573021837599</v>
      </c>
      <c r="N7">
        <v>1064.66251989184</v>
      </c>
      <c r="O7">
        <v>240.93908433046801</v>
      </c>
      <c r="P7">
        <v>10814872.5399934</v>
      </c>
      <c r="Q7" s="1">
        <v>0.683418878746897</v>
      </c>
      <c r="R7">
        <f t="shared" si="0"/>
        <v>12310.174626059907</v>
      </c>
    </row>
    <row r="8" spans="1:18" x14ac:dyDescent="0.3">
      <c r="A8" t="s">
        <v>14</v>
      </c>
      <c r="B8" t="s">
        <v>15</v>
      </c>
      <c r="C8" t="s">
        <v>16</v>
      </c>
      <c r="D8">
        <v>1502</v>
      </c>
      <c r="E8">
        <v>893</v>
      </c>
      <c r="F8">
        <v>0.59454061251664403</v>
      </c>
      <c r="G8">
        <v>2157.8794688457601</v>
      </c>
      <c r="H8" t="s">
        <v>3</v>
      </c>
      <c r="I8">
        <v>1386.9751515151499</v>
      </c>
      <c r="J8">
        <v>11.945978890023801</v>
      </c>
      <c r="K8">
        <v>159.06775456837801</v>
      </c>
      <c r="L8">
        <v>9.8104454232444098</v>
      </c>
      <c r="M8">
        <v>837.32629573098404</v>
      </c>
      <c r="N8">
        <v>455.57785984506</v>
      </c>
      <c r="O8">
        <v>606.339617956967</v>
      </c>
      <c r="P8">
        <v>5479343.8590521496</v>
      </c>
      <c r="Q8" s="1">
        <v>0.76473770621665804</v>
      </c>
      <c r="R8">
        <f t="shared" si="0"/>
        <v>1899.2437735330111</v>
      </c>
    </row>
    <row r="9" spans="1:18" x14ac:dyDescent="0.3">
      <c r="A9" t="s">
        <v>17</v>
      </c>
      <c r="B9" t="s">
        <v>15</v>
      </c>
      <c r="C9" t="s">
        <v>18</v>
      </c>
      <c r="D9">
        <v>922</v>
      </c>
      <c r="E9">
        <v>863</v>
      </c>
      <c r="F9">
        <v>0.93600867678958799</v>
      </c>
      <c r="G9">
        <v>7497.0378619153698</v>
      </c>
      <c r="H9" t="s">
        <v>3</v>
      </c>
      <c r="I9">
        <v>3291.6109354120299</v>
      </c>
      <c r="J9">
        <v>13.410144766147001</v>
      </c>
      <c r="K9">
        <v>168.80981165995701</v>
      </c>
      <c r="L9">
        <v>10.587304780199601</v>
      </c>
      <c r="M9">
        <v>1620.55115173695</v>
      </c>
      <c r="N9">
        <v>560.64616869882502</v>
      </c>
      <c r="O9">
        <v>388.13553534470299</v>
      </c>
      <c r="P9">
        <v>7198754.7081941199</v>
      </c>
      <c r="Q9" s="1">
        <v>0.61155296958313299</v>
      </c>
      <c r="R9">
        <f t="shared" si="0"/>
        <v>2569.332855780478</v>
      </c>
    </row>
    <row r="10" spans="1:18" x14ac:dyDescent="0.3">
      <c r="A10" t="s">
        <v>19</v>
      </c>
      <c r="B10" t="s">
        <v>15</v>
      </c>
      <c r="C10" t="s">
        <v>20</v>
      </c>
      <c r="D10">
        <v>1039</v>
      </c>
      <c r="E10">
        <v>1004</v>
      </c>
      <c r="F10">
        <v>0.96631376323387896</v>
      </c>
      <c r="G10">
        <v>15277.847958934201</v>
      </c>
      <c r="H10" t="s">
        <v>3</v>
      </c>
      <c r="I10">
        <v>5260.4553507699802</v>
      </c>
      <c r="J10">
        <v>14.1193057932046</v>
      </c>
      <c r="K10">
        <v>181.41534316105901</v>
      </c>
      <c r="L10">
        <v>11.6820389543009</v>
      </c>
      <c r="M10">
        <v>2998.2701267582202</v>
      </c>
      <c r="N10">
        <v>554.21704452955703</v>
      </c>
      <c r="O10">
        <v>355.98073683840403</v>
      </c>
      <c r="P10">
        <v>12317680.4426379</v>
      </c>
      <c r="Q10" s="1">
        <v>0.63679345129440201</v>
      </c>
      <c r="R10">
        <f t="shared" si="0"/>
        <v>3908.4679081261811</v>
      </c>
    </row>
    <row r="11" spans="1:18" x14ac:dyDescent="0.3">
      <c r="A11" t="s">
        <v>21</v>
      </c>
      <c r="B11" t="s">
        <v>15</v>
      </c>
      <c r="C11" t="s">
        <v>22</v>
      </c>
      <c r="D11">
        <v>1472</v>
      </c>
      <c r="E11">
        <v>1419</v>
      </c>
      <c r="F11">
        <v>0.96399456521739102</v>
      </c>
      <c r="G11">
        <v>42605.466804979304</v>
      </c>
      <c r="H11" t="s">
        <v>3</v>
      </c>
      <c r="I11">
        <v>9297.1015629321391</v>
      </c>
      <c r="J11">
        <v>14.968208852005599</v>
      </c>
      <c r="K11">
        <v>182.67345437422301</v>
      </c>
      <c r="L11">
        <v>12.344299639272201</v>
      </c>
      <c r="M11">
        <v>4986.7820841270604</v>
      </c>
      <c r="N11">
        <v>1359.1918925029399</v>
      </c>
      <c r="O11">
        <v>354.73804353249801</v>
      </c>
      <c r="P11">
        <v>30027120.992776498</v>
      </c>
      <c r="Q11" s="1">
        <v>0.661456127072929</v>
      </c>
      <c r="R11">
        <f t="shared" si="0"/>
        <v>6700.7120201624984</v>
      </c>
    </row>
    <row r="12" spans="1:18" x14ac:dyDescent="0.3">
      <c r="A12" t="s">
        <v>23</v>
      </c>
      <c r="B12" t="s">
        <v>24</v>
      </c>
      <c r="C12" t="s">
        <v>25</v>
      </c>
      <c r="D12">
        <v>1126</v>
      </c>
      <c r="E12">
        <v>986</v>
      </c>
      <c r="F12">
        <v>0.87566607460035495</v>
      </c>
      <c r="G12">
        <v>8633.5759781619709</v>
      </c>
      <c r="H12" t="s">
        <v>26</v>
      </c>
      <c r="I12">
        <v>5978.04958143767</v>
      </c>
      <c r="J12">
        <v>16.505377616014499</v>
      </c>
      <c r="K12">
        <v>189.80616138388399</v>
      </c>
      <c r="L12">
        <v>12.378005647077099</v>
      </c>
      <c r="M12">
        <v>2755.9614903936099</v>
      </c>
      <c r="N12">
        <v>854.73964966287804</v>
      </c>
      <c r="O12">
        <v>175.70866909240499</v>
      </c>
      <c r="P12">
        <v>12966434.595582901</v>
      </c>
      <c r="Q12" s="1">
        <v>0.69737405276954101</v>
      </c>
      <c r="R12">
        <f t="shared" si="0"/>
        <v>3786.4098091488931</v>
      </c>
    </row>
    <row r="13" spans="1:18" x14ac:dyDescent="0.3">
      <c r="A13" t="s">
        <v>27</v>
      </c>
      <c r="B13" t="s">
        <v>24</v>
      </c>
      <c r="C13" t="s">
        <v>28</v>
      </c>
      <c r="D13">
        <v>1306</v>
      </c>
      <c r="E13">
        <v>1275</v>
      </c>
      <c r="F13">
        <v>0.976263399693721</v>
      </c>
      <c r="G13">
        <v>20435.711768161302</v>
      </c>
      <c r="H13" t="s">
        <v>26</v>
      </c>
      <c r="I13">
        <v>12577.745306442101</v>
      </c>
      <c r="J13">
        <v>19.450001958096699</v>
      </c>
      <c r="K13">
        <v>199.55601739586899</v>
      </c>
      <c r="L13">
        <v>13.931156541376501</v>
      </c>
      <c r="M13">
        <v>5185.8674322832403</v>
      </c>
      <c r="N13">
        <v>2126.95464308187</v>
      </c>
      <c r="O13">
        <v>414.014898182953</v>
      </c>
      <c r="P13">
        <v>31014762.549904902</v>
      </c>
      <c r="Q13" s="1">
        <v>0.64795675316721402</v>
      </c>
      <c r="R13">
        <f t="shared" si="0"/>
        <v>7726.8369735480637</v>
      </c>
    </row>
    <row r="14" spans="1:18" x14ac:dyDescent="0.3">
      <c r="A14" t="s">
        <v>29</v>
      </c>
      <c r="B14" t="s">
        <v>24</v>
      </c>
      <c r="C14" t="s">
        <v>30</v>
      </c>
      <c r="D14">
        <v>715</v>
      </c>
      <c r="E14">
        <v>689</v>
      </c>
      <c r="F14">
        <v>0.96363636363636396</v>
      </c>
      <c r="G14">
        <v>36734.885269634498</v>
      </c>
      <c r="H14" t="s">
        <v>26</v>
      </c>
      <c r="I14">
        <v>22253.069040897601</v>
      </c>
      <c r="J14">
        <v>22.167846543612001</v>
      </c>
      <c r="K14">
        <v>208.106468752003</v>
      </c>
      <c r="L14">
        <v>14.986051136962001</v>
      </c>
      <c r="M14">
        <v>7997.8401333807897</v>
      </c>
      <c r="N14">
        <v>3119.3311947545599</v>
      </c>
      <c r="O14">
        <v>514.11493898674098</v>
      </c>
      <c r="P14">
        <v>25083875.583778098</v>
      </c>
      <c r="Q14" s="1">
        <v>0.66239818956824204</v>
      </c>
      <c r="R14">
        <f t="shared" si="0"/>
        <v>11631.28626712209</v>
      </c>
    </row>
    <row r="15" spans="1:18" x14ac:dyDescent="0.3">
      <c r="A15" t="s">
        <v>31</v>
      </c>
      <c r="B15" t="s">
        <v>24</v>
      </c>
      <c r="C15" t="s">
        <v>32</v>
      </c>
      <c r="D15">
        <v>968</v>
      </c>
      <c r="E15">
        <v>923</v>
      </c>
      <c r="F15">
        <v>0.95351239669421495</v>
      </c>
      <c r="G15">
        <v>54160.472023335999</v>
      </c>
      <c r="H15" t="s">
        <v>26</v>
      </c>
      <c r="I15">
        <v>36549.281188013803</v>
      </c>
      <c r="J15">
        <v>24.065786263590599</v>
      </c>
      <c r="K15">
        <v>235.96731268476799</v>
      </c>
      <c r="L15">
        <v>16.054591894495999</v>
      </c>
      <c r="M15">
        <v>13901.9153997374</v>
      </c>
      <c r="N15">
        <v>3873.1406763298601</v>
      </c>
      <c r="O15">
        <v>584.77326506720203</v>
      </c>
      <c r="P15">
        <v>53736573.715308197</v>
      </c>
      <c r="Q15" s="1">
        <v>0.70451538521980595</v>
      </c>
      <c r="R15">
        <f t="shared" si="0"/>
        <v>18359.82934113446</v>
      </c>
    </row>
    <row r="16" spans="1:18" x14ac:dyDescent="0.3">
      <c r="A16" t="s">
        <v>33</v>
      </c>
      <c r="B16" t="s">
        <v>24</v>
      </c>
      <c r="C16" t="s">
        <v>34</v>
      </c>
      <c r="D16">
        <v>575</v>
      </c>
      <c r="E16">
        <v>552</v>
      </c>
      <c r="F16">
        <v>0.96</v>
      </c>
      <c r="G16">
        <v>75035.956121105701</v>
      </c>
      <c r="H16" t="s">
        <v>26</v>
      </c>
      <c r="I16">
        <v>54838.087266344897</v>
      </c>
      <c r="J16">
        <v>25.1174901272488</v>
      </c>
      <c r="K16">
        <v>245.508378228955</v>
      </c>
      <c r="L16">
        <v>16.256429711678798</v>
      </c>
      <c r="M16">
        <v>19463.452948743899</v>
      </c>
      <c r="N16">
        <v>4131.2979802297205</v>
      </c>
      <c r="O16">
        <v>621.33277875706096</v>
      </c>
      <c r="P16">
        <v>42960124.571853697</v>
      </c>
      <c r="Q16" s="1">
        <v>0.69594550937184696</v>
      </c>
      <c r="R16">
        <f t="shared" si="0"/>
        <v>24216.083707730679</v>
      </c>
    </row>
    <row r="17" spans="1:20" x14ac:dyDescent="0.3">
      <c r="A17" t="s">
        <v>35</v>
      </c>
      <c r="B17" t="s">
        <v>24</v>
      </c>
      <c r="C17" t="s">
        <v>36</v>
      </c>
      <c r="D17">
        <v>331</v>
      </c>
      <c r="E17">
        <v>325</v>
      </c>
      <c r="F17">
        <v>0.98187311178247705</v>
      </c>
      <c r="G17">
        <v>108649.66769230799</v>
      </c>
      <c r="H17" t="s">
        <v>26</v>
      </c>
      <c r="I17">
        <v>67675.6072000001</v>
      </c>
      <c r="J17">
        <v>25.470800000000001</v>
      </c>
      <c r="K17">
        <v>256.01869807038702</v>
      </c>
      <c r="L17">
        <v>16.265140176791601</v>
      </c>
      <c r="M17">
        <v>24386.926120605101</v>
      </c>
      <c r="N17">
        <v>4475.9793729983603</v>
      </c>
      <c r="O17">
        <v>705.88322433567498</v>
      </c>
      <c r="P17">
        <v>30052377.4934</v>
      </c>
      <c r="Q17" s="1">
        <v>0.68452598863417402</v>
      </c>
      <c r="R17">
        <f t="shared" si="0"/>
        <v>29568.788717939136</v>
      </c>
    </row>
    <row r="18" spans="1:20" x14ac:dyDescent="0.3">
      <c r="A18" t="s">
        <v>37</v>
      </c>
      <c r="B18" t="s">
        <v>24</v>
      </c>
      <c r="C18" t="s">
        <v>38</v>
      </c>
      <c r="D18">
        <v>103</v>
      </c>
      <c r="E18">
        <v>98</v>
      </c>
      <c r="F18">
        <v>0.95145631067961201</v>
      </c>
      <c r="G18">
        <v>176783.04871060199</v>
      </c>
      <c r="H18" t="s">
        <v>26</v>
      </c>
      <c r="I18">
        <v>83609.444240687706</v>
      </c>
      <c r="J18">
        <v>28.904068767908299</v>
      </c>
      <c r="K18">
        <v>241.35148759073201</v>
      </c>
      <c r="L18">
        <v>16.133110229891098</v>
      </c>
      <c r="M18">
        <v>23671.090271879701</v>
      </c>
      <c r="N18">
        <v>4935.9300839847901</v>
      </c>
      <c r="O18">
        <v>813.71200496799804</v>
      </c>
      <c r="P18">
        <v>8775407.4727349207</v>
      </c>
      <c r="Q18" s="1">
        <v>0.80526697827670601</v>
      </c>
      <c r="R18">
        <f t="shared" si="0"/>
        <v>29420.732360832488</v>
      </c>
    </row>
    <row r="19" spans="1:20" x14ac:dyDescent="0.3">
      <c r="A19" t="s">
        <v>110</v>
      </c>
      <c r="B19" t="s">
        <v>24</v>
      </c>
      <c r="C19" t="s">
        <v>111</v>
      </c>
      <c r="D19">
        <v>8</v>
      </c>
      <c r="E19">
        <v>7</v>
      </c>
      <c r="F19">
        <v>0.875</v>
      </c>
      <c r="G19">
        <v>158038.375</v>
      </c>
      <c r="H19" t="s">
        <v>26</v>
      </c>
      <c r="I19">
        <v>80697.304999999993</v>
      </c>
      <c r="J19">
        <v>25.012499999999999</v>
      </c>
      <c r="K19">
        <v>251.09672619046799</v>
      </c>
      <c r="L19">
        <v>14.847004610293499</v>
      </c>
      <c r="M19">
        <v>25290.146059477702</v>
      </c>
      <c r="N19">
        <v>6149.6022496279602</v>
      </c>
      <c r="O19">
        <v>1107.61981114693</v>
      </c>
      <c r="P19">
        <v>806208.38601774001</v>
      </c>
      <c r="Q19" s="1">
        <v>0.71449510473583699</v>
      </c>
      <c r="R19">
        <f t="shared" si="0"/>
        <v>32547.368120252595</v>
      </c>
    </row>
    <row r="20" spans="1:20" x14ac:dyDescent="0.3">
      <c r="A20" t="s">
        <v>39</v>
      </c>
      <c r="B20" t="s">
        <v>40</v>
      </c>
      <c r="C20" t="s">
        <v>16</v>
      </c>
      <c r="D20">
        <v>11620</v>
      </c>
      <c r="E20">
        <v>5163</v>
      </c>
      <c r="F20">
        <v>0.44432013769363199</v>
      </c>
      <c r="G20">
        <v>1925.16233780836</v>
      </c>
      <c r="H20" t="s">
        <v>3</v>
      </c>
      <c r="I20">
        <v>1118.7849027412501</v>
      </c>
      <c r="J20">
        <v>11.5647988486367</v>
      </c>
      <c r="K20">
        <v>160.78343283310201</v>
      </c>
      <c r="L20">
        <v>8.7481406821523908</v>
      </c>
      <c r="M20">
        <v>540.85795030812994</v>
      </c>
      <c r="N20">
        <v>149.18517965649701</v>
      </c>
      <c r="O20">
        <v>0</v>
      </c>
      <c r="P20">
        <v>23605920.356154099</v>
      </c>
      <c r="Q20" s="1">
        <v>0.833690324720331</v>
      </c>
      <c r="R20">
        <f t="shared" si="0"/>
        <v>690.04312996462693</v>
      </c>
    </row>
    <row r="21" spans="1:20" x14ac:dyDescent="0.3">
      <c r="A21" t="s">
        <v>41</v>
      </c>
      <c r="B21" t="s">
        <v>40</v>
      </c>
      <c r="C21" t="s">
        <v>18</v>
      </c>
      <c r="D21">
        <v>2894</v>
      </c>
      <c r="E21">
        <v>2491</v>
      </c>
      <c r="F21">
        <v>0.86074637180373204</v>
      </c>
      <c r="G21">
        <v>7338.7003165988199</v>
      </c>
      <c r="H21" t="s">
        <v>3</v>
      </c>
      <c r="I21">
        <v>3319.5450131162502</v>
      </c>
      <c r="J21">
        <v>13.5702433288105</v>
      </c>
      <c r="K21">
        <v>166.29630795432999</v>
      </c>
      <c r="L21">
        <v>10.127724571361499</v>
      </c>
      <c r="M21">
        <v>1444.4896926763199</v>
      </c>
      <c r="N21">
        <v>418.44210399013099</v>
      </c>
      <c r="O21">
        <v>115.767571963511</v>
      </c>
      <c r="P21">
        <v>16949003.4103975</v>
      </c>
      <c r="Q21" s="1">
        <v>0.63951737211830695</v>
      </c>
      <c r="R21">
        <f t="shared" si="0"/>
        <v>1978.699368629962</v>
      </c>
    </row>
    <row r="22" spans="1:20" x14ac:dyDescent="0.3">
      <c r="A22" t="s">
        <v>42</v>
      </c>
      <c r="B22" t="s">
        <v>40</v>
      </c>
      <c r="C22" t="s">
        <v>43</v>
      </c>
      <c r="D22">
        <v>1972</v>
      </c>
      <c r="E22">
        <v>1779</v>
      </c>
      <c r="F22">
        <v>0.90212981744421905</v>
      </c>
      <c r="G22">
        <v>22471.864314789698</v>
      </c>
      <c r="H22" t="s">
        <v>3</v>
      </c>
      <c r="I22">
        <v>7418.4791261871796</v>
      </c>
      <c r="J22">
        <v>15.8403853459973</v>
      </c>
      <c r="K22">
        <v>174.49301365368899</v>
      </c>
      <c r="L22">
        <v>12.0069726332034</v>
      </c>
      <c r="M22">
        <v>3437.0687713071402</v>
      </c>
      <c r="N22">
        <v>1189.51530979532</v>
      </c>
      <c r="O22">
        <v>143.32399397755501</v>
      </c>
      <c r="P22">
        <v>27601446.172894102</v>
      </c>
      <c r="Q22" s="1">
        <v>0.65504437003293903</v>
      </c>
      <c r="R22">
        <f t="shared" si="0"/>
        <v>4769.9080750800149</v>
      </c>
    </row>
    <row r="23" spans="1:20" x14ac:dyDescent="0.3">
      <c r="A23" t="s">
        <v>44</v>
      </c>
      <c r="B23" t="s">
        <v>45</v>
      </c>
      <c r="C23" t="s">
        <v>46</v>
      </c>
      <c r="D23">
        <v>1104</v>
      </c>
      <c r="E23">
        <v>923</v>
      </c>
      <c r="F23">
        <v>0.83605072463768104</v>
      </c>
      <c r="G23">
        <v>6676.3127917833799</v>
      </c>
      <c r="H23" t="s">
        <v>47</v>
      </c>
      <c r="I23">
        <v>3815.0279925303398</v>
      </c>
      <c r="J23">
        <v>14.1692156862745</v>
      </c>
      <c r="K23">
        <v>180.35584233692899</v>
      </c>
      <c r="L23">
        <v>11.866613276154199</v>
      </c>
      <c r="M23">
        <v>2390.46914308857</v>
      </c>
      <c r="N23">
        <v>589.70387059367999</v>
      </c>
      <c r="O23">
        <v>408.03731140117497</v>
      </c>
      <c r="P23">
        <v>11270723.076197499</v>
      </c>
      <c r="Q23" s="1">
        <v>0.65543198253208401</v>
      </c>
      <c r="R23">
        <f t="shared" si="0"/>
        <v>3388.2103250834248</v>
      </c>
    </row>
    <row r="24" spans="1:20" x14ac:dyDescent="0.3">
      <c r="A24" t="s">
        <v>48</v>
      </c>
      <c r="B24" t="s">
        <v>45</v>
      </c>
      <c r="C24" t="s">
        <v>49</v>
      </c>
      <c r="D24">
        <v>463</v>
      </c>
      <c r="E24">
        <v>444</v>
      </c>
      <c r="F24">
        <v>0.95896328293736499</v>
      </c>
      <c r="G24">
        <v>68463.053203040196</v>
      </c>
      <c r="H24" t="s">
        <v>47</v>
      </c>
      <c r="I24">
        <v>22600.295005428899</v>
      </c>
      <c r="J24">
        <v>18.5134636264929</v>
      </c>
      <c r="K24">
        <v>253.839355838438</v>
      </c>
      <c r="L24">
        <v>14.8715836523915</v>
      </c>
      <c r="M24">
        <v>17931.929592783799</v>
      </c>
      <c r="N24">
        <v>4076.9069663012501</v>
      </c>
      <c r="O24">
        <v>556.72961121392098</v>
      </c>
      <c r="P24">
        <v>29283199.636536799</v>
      </c>
      <c r="Q24" s="1">
        <v>0.58935830898980002</v>
      </c>
      <c r="R24">
        <f t="shared" si="0"/>
        <v>22565.566170298967</v>
      </c>
    </row>
    <row r="25" spans="1:20" x14ac:dyDescent="0.3">
      <c r="A25" t="s">
        <v>50</v>
      </c>
      <c r="B25" t="s">
        <v>45</v>
      </c>
      <c r="C25" t="s">
        <v>13</v>
      </c>
      <c r="D25">
        <v>45</v>
      </c>
      <c r="E25">
        <v>43</v>
      </c>
      <c r="F25">
        <v>0.95555555555555605</v>
      </c>
      <c r="G25">
        <v>121284.66666666701</v>
      </c>
      <c r="H25" t="s">
        <v>47</v>
      </c>
      <c r="I25">
        <v>37358.099777777803</v>
      </c>
      <c r="J25">
        <v>19.268888888888899</v>
      </c>
      <c r="K25">
        <v>277.40357450472902</v>
      </c>
      <c r="L25">
        <v>16.8869723813958</v>
      </c>
      <c r="M25">
        <v>33514.9565165116</v>
      </c>
      <c r="N25">
        <v>4027.9432354413798</v>
      </c>
      <c r="O25">
        <v>1043.5778599483799</v>
      </c>
      <c r="P25">
        <v>5406323.5499947798</v>
      </c>
      <c r="Q25" s="1">
        <v>0.592412973082308</v>
      </c>
      <c r="R25">
        <f t="shared" si="0"/>
        <v>38586.477611901362</v>
      </c>
    </row>
    <row r="26" spans="1:20" x14ac:dyDescent="0.3">
      <c r="A26" t="s">
        <v>51</v>
      </c>
      <c r="B26" t="s">
        <v>52</v>
      </c>
      <c r="C26" t="s">
        <v>16</v>
      </c>
      <c r="D26">
        <v>3500</v>
      </c>
      <c r="E26">
        <v>1498</v>
      </c>
      <c r="F26">
        <v>0.42799999999999999</v>
      </c>
      <c r="G26">
        <v>1985.4315032581801</v>
      </c>
      <c r="H26" t="s">
        <v>3</v>
      </c>
      <c r="I26">
        <v>1273.9575522432799</v>
      </c>
      <c r="J26">
        <v>11.4947374728486</v>
      </c>
      <c r="K26">
        <v>144.44355107753901</v>
      </c>
      <c r="L26">
        <v>8.7232984096438795</v>
      </c>
      <c r="M26">
        <v>634.71161531995006</v>
      </c>
      <c r="N26">
        <v>632.80741823494998</v>
      </c>
      <c r="O26">
        <v>174.13930149263399</v>
      </c>
      <c r="P26">
        <v>14990917.3745756</v>
      </c>
      <c r="Q26" s="1">
        <v>0.81340365150169303</v>
      </c>
      <c r="R26">
        <f t="shared" si="0"/>
        <v>1441.6583350475339</v>
      </c>
    </row>
    <row r="27" spans="1:20" x14ac:dyDescent="0.3">
      <c r="A27" t="s">
        <v>53</v>
      </c>
      <c r="B27" t="s">
        <v>52</v>
      </c>
      <c r="C27" t="s">
        <v>18</v>
      </c>
      <c r="D27">
        <v>664</v>
      </c>
      <c r="E27">
        <v>577</v>
      </c>
      <c r="F27">
        <v>0.86897590361445798</v>
      </c>
      <c r="G27">
        <v>6776.7881619937698</v>
      </c>
      <c r="H27" t="s">
        <v>3</v>
      </c>
      <c r="I27">
        <v>2846.4720560747601</v>
      </c>
      <c r="J27">
        <v>12.5739408099688</v>
      </c>
      <c r="K27">
        <v>147.19837043793501</v>
      </c>
      <c r="L27">
        <v>9.1306668435363303</v>
      </c>
      <c r="M27">
        <v>1061.5884012639599</v>
      </c>
      <c r="N27">
        <v>969.86829683553697</v>
      </c>
      <c r="O27">
        <v>266.256353493912</v>
      </c>
      <c r="P27">
        <v>4629654.7208342999</v>
      </c>
      <c r="Q27" s="1">
        <v>0.58815055362319302</v>
      </c>
      <c r="R27">
        <f t="shared" si="0"/>
        <v>2297.7130515934086</v>
      </c>
    </row>
    <row r="28" spans="1:20" x14ac:dyDescent="0.3">
      <c r="A28" t="s">
        <v>54</v>
      </c>
      <c r="B28" t="s">
        <v>52</v>
      </c>
      <c r="C28" t="s">
        <v>20</v>
      </c>
      <c r="D28">
        <v>190</v>
      </c>
      <c r="E28">
        <v>171</v>
      </c>
      <c r="F28">
        <v>0.9</v>
      </c>
      <c r="G28">
        <v>15129.3677069199</v>
      </c>
      <c r="H28" t="s">
        <v>3</v>
      </c>
      <c r="I28">
        <v>4630.9099592944403</v>
      </c>
      <c r="J28">
        <v>13.3896879240163</v>
      </c>
      <c r="K28">
        <v>149.33733849917601</v>
      </c>
      <c r="L28">
        <v>9.6263746512553592</v>
      </c>
      <c r="M28">
        <v>1640.3027844340199</v>
      </c>
      <c r="N28">
        <v>1599.20335723977</v>
      </c>
      <c r="O28">
        <v>425.34867418262297</v>
      </c>
      <c r="P28">
        <v>2121261.63349263</v>
      </c>
      <c r="Q28" s="1">
        <v>0.58229649982797105</v>
      </c>
      <c r="R28">
        <f t="shared" si="0"/>
        <v>3664.8548158564126</v>
      </c>
    </row>
    <row r="29" spans="1:20" x14ac:dyDescent="0.3">
      <c r="A29" t="s">
        <v>55</v>
      </c>
      <c r="B29" t="s">
        <v>52</v>
      </c>
      <c r="C29" t="s">
        <v>56</v>
      </c>
      <c r="D29">
        <v>659</v>
      </c>
      <c r="E29">
        <v>624</v>
      </c>
      <c r="F29">
        <v>0.94688922610015203</v>
      </c>
      <c r="G29">
        <v>43762.9</v>
      </c>
      <c r="H29" t="s">
        <v>3</v>
      </c>
      <c r="I29">
        <v>8625.1439999999602</v>
      </c>
      <c r="J29">
        <v>14.838446153846199</v>
      </c>
      <c r="K29">
        <v>164.149126844579</v>
      </c>
      <c r="L29">
        <v>11.706708613195399</v>
      </c>
      <c r="M29">
        <v>3650.27801579786</v>
      </c>
      <c r="N29">
        <v>1974.8124731753601</v>
      </c>
      <c r="O29">
        <v>635.74835629076597</v>
      </c>
      <c r="P29">
        <v>12626795.359507499</v>
      </c>
      <c r="Q29" s="1">
        <v>0.61182759417021004</v>
      </c>
      <c r="R29">
        <f t="shared" si="0"/>
        <v>6260.8388452639865</v>
      </c>
    </row>
    <row r="30" spans="1:20" x14ac:dyDescent="0.3">
      <c r="A30" t="s">
        <v>57</v>
      </c>
      <c r="B30" t="s">
        <v>52</v>
      </c>
      <c r="C30" t="s">
        <v>58</v>
      </c>
      <c r="D30">
        <v>391</v>
      </c>
      <c r="E30">
        <v>381</v>
      </c>
      <c r="F30">
        <v>0.97442455242966797</v>
      </c>
      <c r="G30">
        <v>72901.398058252395</v>
      </c>
      <c r="H30" t="s">
        <v>3</v>
      </c>
      <c r="I30">
        <v>12102.2151456311</v>
      </c>
      <c r="J30">
        <v>15.0641294498382</v>
      </c>
      <c r="K30">
        <v>183.35151668034899</v>
      </c>
      <c r="L30">
        <v>12.167895097680599</v>
      </c>
      <c r="M30">
        <v>5840.5990012093298</v>
      </c>
      <c r="N30">
        <v>1926.39631756891</v>
      </c>
      <c r="O30">
        <v>611.52102526360602</v>
      </c>
      <c r="P30">
        <v>9950123.0271390509</v>
      </c>
      <c r="Q30" s="1">
        <v>0.63645679333486205</v>
      </c>
      <c r="R30">
        <f t="shared" si="0"/>
        <v>8378.5163440418455</v>
      </c>
    </row>
    <row r="31" spans="1:20" x14ac:dyDescent="0.3">
      <c r="A31" t="s">
        <v>59</v>
      </c>
      <c r="B31" t="s">
        <v>52</v>
      </c>
      <c r="C31" t="s">
        <v>60</v>
      </c>
      <c r="D31">
        <v>917</v>
      </c>
      <c r="E31">
        <v>890</v>
      </c>
      <c r="F31">
        <v>0.97055616139585599</v>
      </c>
      <c r="G31">
        <v>109259.27374301699</v>
      </c>
      <c r="H31" t="s">
        <v>3</v>
      </c>
      <c r="I31">
        <v>13812.988826815699</v>
      </c>
      <c r="J31">
        <v>15.2525474860335</v>
      </c>
      <c r="K31">
        <v>186.46311752169399</v>
      </c>
      <c r="L31">
        <v>11.6143709224161</v>
      </c>
      <c r="M31">
        <v>5885.0846304649103</v>
      </c>
      <c r="N31">
        <v>2556.0389675432798</v>
      </c>
      <c r="O31">
        <v>814.34086892999801</v>
      </c>
      <c r="P31">
        <v>25769083.0756866</v>
      </c>
      <c r="Q31" s="1">
        <v>0.58873213497516697</v>
      </c>
      <c r="R31">
        <f t="shared" si="0"/>
        <v>9255.4644669381887</v>
      </c>
      <c r="T31" s="3"/>
    </row>
    <row r="32" spans="1:20" x14ac:dyDescent="0.3">
      <c r="A32" t="s">
        <v>61</v>
      </c>
      <c r="B32" t="s">
        <v>52</v>
      </c>
      <c r="C32" t="s">
        <v>62</v>
      </c>
      <c r="D32">
        <v>473</v>
      </c>
      <c r="E32">
        <v>447</v>
      </c>
      <c r="F32">
        <v>0.94503171247357298</v>
      </c>
      <c r="G32">
        <v>162348.00886426601</v>
      </c>
      <c r="H32" t="s">
        <v>3</v>
      </c>
      <c r="I32">
        <v>18796.4981495846</v>
      </c>
      <c r="J32">
        <v>15.9892299168975</v>
      </c>
      <c r="K32">
        <v>206.43300423937899</v>
      </c>
      <c r="L32">
        <v>11.7321120892995</v>
      </c>
      <c r="M32">
        <v>8037.4880558657496</v>
      </c>
      <c r="N32">
        <v>3125.35474955072</v>
      </c>
      <c r="O32">
        <v>983.56849441172096</v>
      </c>
      <c r="P32">
        <v>17230348.362286001</v>
      </c>
      <c r="Q32" s="1">
        <v>0.64516542391924103</v>
      </c>
      <c r="R32">
        <f t="shared" si="0"/>
        <v>12146.411299828189</v>
      </c>
      <c r="T32" s="3"/>
    </row>
    <row r="33" spans="1:20" x14ac:dyDescent="0.3">
      <c r="A33" t="s">
        <v>63</v>
      </c>
      <c r="B33" t="s">
        <v>52</v>
      </c>
      <c r="C33" t="s">
        <v>13</v>
      </c>
      <c r="D33">
        <v>601</v>
      </c>
      <c r="E33">
        <v>577</v>
      </c>
      <c r="F33">
        <v>0.96006655574043298</v>
      </c>
      <c r="G33">
        <v>313395.65655702702</v>
      </c>
      <c r="H33" t="s">
        <v>3</v>
      </c>
      <c r="I33">
        <v>27684.746416061302</v>
      </c>
      <c r="J33">
        <v>15.999333618111899</v>
      </c>
      <c r="K33">
        <v>233.027482950739</v>
      </c>
      <c r="L33">
        <v>12.4784685850916</v>
      </c>
      <c r="M33">
        <v>15298.937986009099</v>
      </c>
      <c r="N33">
        <v>3636.42781430381</v>
      </c>
      <c r="O33">
        <v>1113.7111161704399</v>
      </c>
      <c r="P33">
        <v>36296113.151531301</v>
      </c>
      <c r="Q33" s="1">
        <v>0.473003293278913</v>
      </c>
      <c r="R33">
        <f t="shared" si="0"/>
        <v>20049.076916483351</v>
      </c>
      <c r="T33" s="3"/>
    </row>
    <row r="34" spans="1:20" x14ac:dyDescent="0.3">
      <c r="A34" t="s">
        <v>64</v>
      </c>
      <c r="B34" t="s">
        <v>65</v>
      </c>
      <c r="C34" t="s">
        <v>66</v>
      </c>
      <c r="D34">
        <v>149</v>
      </c>
      <c r="E34">
        <v>39</v>
      </c>
      <c r="F34">
        <v>0.26174496644295298</v>
      </c>
      <c r="G34">
        <v>670.48484848484895</v>
      </c>
      <c r="H34" t="s">
        <v>3</v>
      </c>
      <c r="I34">
        <v>558.47804713804703</v>
      </c>
      <c r="J34">
        <v>9.7725252525252504</v>
      </c>
      <c r="K34">
        <v>116.158478055405</v>
      </c>
      <c r="L34">
        <v>8.2938768597667902</v>
      </c>
      <c r="M34">
        <v>348.25396585791401</v>
      </c>
      <c r="N34">
        <v>1335.9719856444799</v>
      </c>
      <c r="O34">
        <v>455.73330405309002</v>
      </c>
      <c r="P34">
        <v>1001602.0036371601</v>
      </c>
      <c r="Q34" s="1">
        <v>0.85810213881867603</v>
      </c>
      <c r="R34">
        <f t="shared" si="0"/>
        <v>2139.9592555554837</v>
      </c>
      <c r="T34" s="3"/>
    </row>
    <row r="35" spans="1:20" x14ac:dyDescent="0.3">
      <c r="A35" t="s">
        <v>67</v>
      </c>
      <c r="B35" t="s">
        <v>68</v>
      </c>
      <c r="C35" t="s">
        <v>69</v>
      </c>
      <c r="D35">
        <v>3081</v>
      </c>
      <c r="E35">
        <v>1145</v>
      </c>
      <c r="F35">
        <v>0.37163258682245998</v>
      </c>
      <c r="G35">
        <v>135.43106860158301</v>
      </c>
      <c r="H35" t="s">
        <v>70</v>
      </c>
      <c r="I35">
        <v>1885.12482189974</v>
      </c>
      <c r="J35">
        <v>22.657025065963499</v>
      </c>
      <c r="K35">
        <v>181.924692129129</v>
      </c>
      <c r="L35">
        <v>13.8531247091961</v>
      </c>
      <c r="M35">
        <v>803.14631005739102</v>
      </c>
      <c r="N35">
        <v>351.619699666717</v>
      </c>
      <c r="O35">
        <v>0</v>
      </c>
      <c r="P35">
        <v>10967967.586370099</v>
      </c>
      <c r="Q35" s="1">
        <v>0.82602394565175796</v>
      </c>
      <c r="R35">
        <f t="shared" si="0"/>
        <v>1154.766009724108</v>
      </c>
      <c r="T35" s="3"/>
    </row>
    <row r="36" spans="1:20" x14ac:dyDescent="0.3">
      <c r="A36" t="s">
        <v>71</v>
      </c>
      <c r="B36" t="s">
        <v>68</v>
      </c>
      <c r="C36" t="s">
        <v>72</v>
      </c>
      <c r="D36">
        <v>71</v>
      </c>
      <c r="E36">
        <v>52</v>
      </c>
      <c r="F36">
        <v>0.73239436619718301</v>
      </c>
      <c r="G36">
        <v>1681.0391459074699</v>
      </c>
      <c r="H36" t="s">
        <v>70</v>
      </c>
      <c r="I36">
        <v>6593.72298932385</v>
      </c>
      <c r="J36">
        <v>16.644839857651199</v>
      </c>
      <c r="K36">
        <v>215.36085586302701</v>
      </c>
      <c r="L36">
        <v>12.788541341750699</v>
      </c>
      <c r="M36">
        <v>3884.81571501279</v>
      </c>
      <c r="N36">
        <v>1015.73789919008</v>
      </c>
      <c r="O36">
        <v>0</v>
      </c>
      <c r="P36">
        <v>1073929.46538856</v>
      </c>
      <c r="Q36" s="1">
        <v>0.71421806323453096</v>
      </c>
      <c r="R36">
        <f t="shared" si="0"/>
        <v>4900.5536142028704</v>
      </c>
      <c r="T36" s="3"/>
    </row>
    <row r="37" spans="1:20" x14ac:dyDescent="0.3">
      <c r="A37" t="s">
        <v>73</v>
      </c>
      <c r="B37" t="s">
        <v>74</v>
      </c>
      <c r="C37" t="s">
        <v>69</v>
      </c>
      <c r="D37">
        <v>198</v>
      </c>
      <c r="E37">
        <v>75</v>
      </c>
      <c r="F37">
        <v>0.37878787878787901</v>
      </c>
      <c r="G37">
        <v>136.90488431876599</v>
      </c>
      <c r="H37" t="s">
        <v>70</v>
      </c>
      <c r="I37">
        <v>914.23115681234003</v>
      </c>
      <c r="J37">
        <v>12.361748071979401</v>
      </c>
      <c r="K37">
        <v>102.10672453745499</v>
      </c>
      <c r="L37">
        <v>8.7809300885895798</v>
      </c>
      <c r="M37">
        <v>305.248615817315</v>
      </c>
      <c r="N37">
        <v>1020.42678315019</v>
      </c>
      <c r="O37">
        <v>492.07363882327002</v>
      </c>
      <c r="P37">
        <v>1105278.3445216001</v>
      </c>
      <c r="Q37" s="1">
        <v>0.82478536405259695</v>
      </c>
      <c r="R37">
        <f t="shared" si="0"/>
        <v>1817.7490377907748</v>
      </c>
      <c r="T37" s="3"/>
    </row>
    <row r="38" spans="1:20" x14ac:dyDescent="0.3">
      <c r="A38" t="s">
        <v>75</v>
      </c>
      <c r="B38" t="s">
        <v>74</v>
      </c>
      <c r="C38" t="s">
        <v>76</v>
      </c>
      <c r="D38">
        <v>69</v>
      </c>
      <c r="E38">
        <v>53</v>
      </c>
      <c r="F38">
        <v>0.76811594202898503</v>
      </c>
      <c r="G38">
        <v>1191.9087452471499</v>
      </c>
      <c r="H38" t="s">
        <v>70</v>
      </c>
      <c r="I38">
        <v>4552.3654752851699</v>
      </c>
      <c r="J38">
        <v>15.9926996197719</v>
      </c>
      <c r="K38">
        <v>160.56210392901599</v>
      </c>
      <c r="L38">
        <v>9.9267778610366193</v>
      </c>
      <c r="M38">
        <v>1338.5619580387499</v>
      </c>
      <c r="N38">
        <v>1021.31117068123</v>
      </c>
      <c r="O38">
        <v>441.24887057312299</v>
      </c>
      <c r="P38">
        <v>579545.67329729302</v>
      </c>
      <c r="Q38" s="1">
        <v>0.75389798369587302</v>
      </c>
      <c r="R38">
        <f t="shared" si="0"/>
        <v>2801.1219992931028</v>
      </c>
      <c r="T38" s="3"/>
    </row>
    <row r="39" spans="1:20" x14ac:dyDescent="0.3">
      <c r="A39" t="s">
        <v>77</v>
      </c>
      <c r="B39" t="s">
        <v>74</v>
      </c>
      <c r="C39" t="s">
        <v>78</v>
      </c>
      <c r="D39">
        <v>115</v>
      </c>
      <c r="E39">
        <v>108</v>
      </c>
      <c r="F39">
        <v>0.93913043478260905</v>
      </c>
      <c r="G39">
        <v>4408.4789356984502</v>
      </c>
      <c r="H39" t="s">
        <v>70</v>
      </c>
      <c r="I39">
        <v>19656.671396895799</v>
      </c>
      <c r="J39">
        <v>19.8650110864745</v>
      </c>
      <c r="K39">
        <v>217.03794958933901</v>
      </c>
      <c r="L39">
        <v>13.778580228678701</v>
      </c>
      <c r="M39">
        <v>9108.2902525307909</v>
      </c>
      <c r="N39">
        <v>9241.6581049581091</v>
      </c>
      <c r="O39">
        <v>1444.3104591147701</v>
      </c>
      <c r="P39">
        <v>6929129.4483496798</v>
      </c>
      <c r="Q39" s="1">
        <v>0.74306460606887104</v>
      </c>
      <c r="R39">
        <f t="shared" si="0"/>
        <v>19794.258816603673</v>
      </c>
      <c r="T39" s="3"/>
    </row>
    <row r="40" spans="1:20" x14ac:dyDescent="0.3">
      <c r="A40" t="s">
        <v>79</v>
      </c>
      <c r="B40" t="s">
        <v>74</v>
      </c>
      <c r="C40" t="s">
        <v>9</v>
      </c>
      <c r="D40">
        <v>87</v>
      </c>
      <c r="E40">
        <v>85</v>
      </c>
      <c r="F40">
        <v>0.97701149425287404</v>
      </c>
      <c r="G40">
        <v>8424.8837209302292</v>
      </c>
      <c r="H40" t="s">
        <v>70</v>
      </c>
      <c r="I40">
        <v>53292.695</v>
      </c>
      <c r="J40">
        <v>22.1598837209302</v>
      </c>
      <c r="K40">
        <v>266.850389931807</v>
      </c>
      <c r="L40">
        <v>15.691551912330601</v>
      </c>
      <c r="M40">
        <v>30845.649952346299</v>
      </c>
      <c r="N40">
        <v>26141.153597712499</v>
      </c>
      <c r="O40">
        <v>571.86760634478298</v>
      </c>
      <c r="P40">
        <v>15415187.2383481</v>
      </c>
      <c r="Q40" s="1">
        <v>0.915499110433317</v>
      </c>
      <c r="R40">
        <f t="shared" si="0"/>
        <v>57558.671156403587</v>
      </c>
      <c r="T40" s="3"/>
    </row>
    <row r="41" spans="1:20" x14ac:dyDescent="0.3">
      <c r="A41" t="s">
        <v>80</v>
      </c>
      <c r="B41" t="s">
        <v>74</v>
      </c>
      <c r="C41" t="s">
        <v>81</v>
      </c>
      <c r="D41">
        <v>51</v>
      </c>
      <c r="E41">
        <v>51</v>
      </c>
      <c r="F41">
        <v>1</v>
      </c>
      <c r="G41">
        <v>11710.6597938144</v>
      </c>
      <c r="H41" t="s">
        <v>70</v>
      </c>
      <c r="I41">
        <v>76116.859587628802</v>
      </c>
      <c r="J41">
        <v>22.6719587628866</v>
      </c>
      <c r="K41">
        <v>260.84621993126001</v>
      </c>
      <c r="L41">
        <v>16.438701395818299</v>
      </c>
      <c r="M41">
        <v>47192.8487873634</v>
      </c>
      <c r="N41">
        <v>25526.4647766546</v>
      </c>
      <c r="O41">
        <v>514.91020512109799</v>
      </c>
      <c r="P41">
        <v>10905514.462575</v>
      </c>
      <c r="Q41" s="1">
        <v>0.93795453508988003</v>
      </c>
      <c r="R41">
        <f t="shared" si="0"/>
        <v>73234.223769139091</v>
      </c>
      <c r="T41" s="3"/>
    </row>
    <row r="42" spans="1:20" x14ac:dyDescent="0.3">
      <c r="A42" t="s">
        <v>82</v>
      </c>
      <c r="B42" t="s">
        <v>83</v>
      </c>
      <c r="C42" t="s">
        <v>69</v>
      </c>
      <c r="D42">
        <v>1669</v>
      </c>
      <c r="E42">
        <v>732</v>
      </c>
      <c r="F42">
        <v>0.43858597962851997</v>
      </c>
      <c r="G42">
        <v>401.033893129771</v>
      </c>
      <c r="H42" t="s">
        <v>70</v>
      </c>
      <c r="I42">
        <v>1507.7890870229</v>
      </c>
      <c r="J42">
        <v>13.0167694656488</v>
      </c>
      <c r="K42">
        <v>183.836427466609</v>
      </c>
      <c r="L42">
        <v>8.4013881815423392</v>
      </c>
      <c r="M42">
        <v>637.22370943117596</v>
      </c>
      <c r="N42">
        <v>201.43352672784701</v>
      </c>
      <c r="O42">
        <v>0</v>
      </c>
      <c r="P42">
        <v>4308468.3032343397</v>
      </c>
      <c r="Q42" s="1">
        <v>0.83877847887866097</v>
      </c>
      <c r="R42">
        <f t="shared" si="0"/>
        <v>838.657236159023</v>
      </c>
      <c r="T42" s="3"/>
    </row>
    <row r="43" spans="1:20" x14ac:dyDescent="0.3">
      <c r="A43" t="s">
        <v>84</v>
      </c>
      <c r="B43" t="s">
        <v>83</v>
      </c>
      <c r="C43" t="s">
        <v>72</v>
      </c>
      <c r="D43">
        <v>1198</v>
      </c>
      <c r="E43">
        <v>1046</v>
      </c>
      <c r="F43">
        <v>0.87312186978297202</v>
      </c>
      <c r="G43">
        <v>3221.4444920702999</v>
      </c>
      <c r="H43" t="s">
        <v>70</v>
      </c>
      <c r="I43">
        <v>15490.728418345499</v>
      </c>
      <c r="J43">
        <v>21.583300471495999</v>
      </c>
      <c r="K43">
        <v>197.91914374010301</v>
      </c>
      <c r="L43">
        <v>13.867599948683599</v>
      </c>
      <c r="M43">
        <v>6012.5713838662996</v>
      </c>
      <c r="N43">
        <v>1374.9156229084599</v>
      </c>
      <c r="O43">
        <v>0</v>
      </c>
      <c r="P43">
        <v>26752905.217558399</v>
      </c>
      <c r="Q43" s="1">
        <v>0.79936828529272996</v>
      </c>
      <c r="R43">
        <f t="shared" si="0"/>
        <v>7387.4870067747597</v>
      </c>
      <c r="T43" s="3"/>
    </row>
    <row r="44" spans="1:20" x14ac:dyDescent="0.3">
      <c r="A44" t="s">
        <v>85</v>
      </c>
      <c r="B44" t="s">
        <v>86</v>
      </c>
      <c r="C44" t="s">
        <v>69</v>
      </c>
      <c r="D44">
        <v>1090</v>
      </c>
      <c r="E44">
        <v>763</v>
      </c>
      <c r="F44">
        <v>0.7</v>
      </c>
      <c r="G44">
        <v>5695.2920611799</v>
      </c>
      <c r="H44" t="s">
        <v>3</v>
      </c>
      <c r="I44">
        <v>5028.9364894392002</v>
      </c>
      <c r="J44">
        <v>16.764496236950698</v>
      </c>
      <c r="K44">
        <v>173.10148900640499</v>
      </c>
      <c r="L44">
        <v>13.3585328583123</v>
      </c>
      <c r="M44">
        <v>3038.5710995012</v>
      </c>
      <c r="N44">
        <v>2202.7631822623598</v>
      </c>
      <c r="O44">
        <v>383.73164995800602</v>
      </c>
      <c r="P44">
        <v>17944656.028303199</v>
      </c>
      <c r="Q44" s="1">
        <v>0.73825786168075802</v>
      </c>
      <c r="R44">
        <f t="shared" si="0"/>
        <v>5625.0659317215659</v>
      </c>
      <c r="T44" s="3"/>
    </row>
    <row r="45" spans="1:20" x14ac:dyDescent="0.3">
      <c r="A45" t="s">
        <v>87</v>
      </c>
      <c r="B45" t="s">
        <v>88</v>
      </c>
      <c r="C45" t="s">
        <v>16</v>
      </c>
      <c r="D45">
        <v>1330</v>
      </c>
      <c r="E45">
        <v>513</v>
      </c>
      <c r="F45">
        <v>0.38571428571428601</v>
      </c>
      <c r="G45">
        <v>1030.980226531</v>
      </c>
      <c r="H45" t="s">
        <v>3</v>
      </c>
      <c r="I45">
        <v>1481.6438087924701</v>
      </c>
      <c r="J45">
        <v>10.7288539066999</v>
      </c>
      <c r="K45">
        <v>145.558689077097</v>
      </c>
      <c r="L45">
        <v>8.7807870754556792</v>
      </c>
      <c r="M45">
        <v>1053.4117601028199</v>
      </c>
      <c r="N45">
        <v>2498.5903770108898</v>
      </c>
      <c r="O45">
        <v>335.05626146852302</v>
      </c>
      <c r="P45">
        <v>15947693.337103</v>
      </c>
      <c r="Q45" s="1">
        <v>0.82843722820839905</v>
      </c>
      <c r="R45">
        <f t="shared" si="0"/>
        <v>3887.0583985822332</v>
      </c>
      <c r="T45" s="3"/>
    </row>
    <row r="46" spans="1:20" x14ac:dyDescent="0.3">
      <c r="A46" t="s">
        <v>89</v>
      </c>
      <c r="B46" t="s">
        <v>88</v>
      </c>
      <c r="C46" t="s">
        <v>90</v>
      </c>
      <c r="D46">
        <v>415</v>
      </c>
      <c r="E46">
        <v>396</v>
      </c>
      <c r="F46">
        <v>0.95421686746987999</v>
      </c>
      <c r="G46">
        <v>11575.977500000001</v>
      </c>
      <c r="H46" t="s">
        <v>3</v>
      </c>
      <c r="I46">
        <v>12601.809625</v>
      </c>
      <c r="J46">
        <v>18.597000000000001</v>
      </c>
      <c r="K46">
        <v>208.980793395907</v>
      </c>
      <c r="L46">
        <v>14.235665316779899</v>
      </c>
      <c r="M46">
        <v>6845.4882594605097</v>
      </c>
      <c r="N46">
        <v>3587.78390519204</v>
      </c>
      <c r="O46">
        <v>383.74693605369998</v>
      </c>
      <c r="P46">
        <v>13446120.809098801</v>
      </c>
      <c r="Q46" s="1">
        <v>0.80357555146301696</v>
      </c>
      <c r="R46">
        <f t="shared" si="0"/>
        <v>10817.019100706249</v>
      </c>
      <c r="T46" s="3"/>
    </row>
    <row r="47" spans="1:20" x14ac:dyDescent="0.3">
      <c r="A47" t="s">
        <v>91</v>
      </c>
      <c r="B47" t="s">
        <v>92</v>
      </c>
      <c r="C47" t="s">
        <v>93</v>
      </c>
      <c r="D47">
        <v>279</v>
      </c>
      <c r="E47">
        <v>261</v>
      </c>
      <c r="F47">
        <v>0.93548387096774199</v>
      </c>
      <c r="G47">
        <v>9052.0036596523296</v>
      </c>
      <c r="H47" t="s">
        <v>94</v>
      </c>
      <c r="I47">
        <v>9083.9389935956096</v>
      </c>
      <c r="J47">
        <v>18.2778408051235</v>
      </c>
      <c r="K47">
        <v>221.80753024786401</v>
      </c>
      <c r="L47">
        <v>14.2369236857849</v>
      </c>
      <c r="M47">
        <v>5393.1475587126397</v>
      </c>
      <c r="N47">
        <v>1548.3380038964599</v>
      </c>
      <c r="O47">
        <v>330.46860056534399</v>
      </c>
      <c r="P47">
        <v>6200109.1450574799</v>
      </c>
      <c r="Q47" s="1">
        <v>0.76206892214500299</v>
      </c>
      <c r="R47">
        <f t="shared" si="0"/>
        <v>7271.9541631744432</v>
      </c>
      <c r="T47" s="3"/>
    </row>
    <row r="48" spans="1:20" x14ac:dyDescent="0.3">
      <c r="A48" t="s">
        <v>95</v>
      </c>
      <c r="B48" t="s">
        <v>92</v>
      </c>
      <c r="C48" t="s">
        <v>96</v>
      </c>
      <c r="D48">
        <v>558</v>
      </c>
      <c r="E48">
        <v>515</v>
      </c>
      <c r="F48">
        <v>0.92293906810035797</v>
      </c>
      <c r="G48">
        <v>19721.131903240501</v>
      </c>
      <c r="H48" t="s">
        <v>94</v>
      </c>
      <c r="I48">
        <v>14216.064007302601</v>
      </c>
      <c r="J48">
        <v>20.1174075764491</v>
      </c>
      <c r="K48">
        <v>268.96671578513201</v>
      </c>
      <c r="L48">
        <v>15.5205752114097</v>
      </c>
      <c r="M48">
        <v>8994.8687137425295</v>
      </c>
      <c r="N48">
        <v>1433.43371356689</v>
      </c>
      <c r="O48">
        <v>236.543196570513</v>
      </c>
      <c r="P48">
        <v>18302486.665653199</v>
      </c>
      <c r="Q48" s="1">
        <v>0.73929066517696695</v>
      </c>
      <c r="R48">
        <f t="shared" si="0"/>
        <v>10664.845623879934</v>
      </c>
      <c r="T48" s="3"/>
    </row>
    <row r="49" spans="1:20" x14ac:dyDescent="0.3">
      <c r="A49" t="s">
        <v>97</v>
      </c>
      <c r="B49" t="s">
        <v>98</v>
      </c>
      <c r="C49" t="s">
        <v>66</v>
      </c>
      <c r="D49">
        <v>1750</v>
      </c>
      <c r="E49">
        <v>1110</v>
      </c>
      <c r="F49">
        <v>0.63428571428571401</v>
      </c>
      <c r="G49">
        <v>171.125</v>
      </c>
      <c r="H49" t="s">
        <v>99</v>
      </c>
      <c r="I49">
        <v>2845.5487673611101</v>
      </c>
      <c r="J49">
        <v>16.513605324074</v>
      </c>
      <c r="K49">
        <v>66.050367657432105</v>
      </c>
      <c r="L49">
        <v>10.726704699732201</v>
      </c>
      <c r="M49">
        <v>365.24362017186399</v>
      </c>
      <c r="N49">
        <v>514.70765277898295</v>
      </c>
      <c r="O49">
        <v>0</v>
      </c>
      <c r="P49">
        <v>3482238.2150848298</v>
      </c>
      <c r="Q49" s="1">
        <v>0.666547213826019</v>
      </c>
      <c r="R49">
        <f t="shared" si="0"/>
        <v>879.95127295084694</v>
      </c>
      <c r="T49" s="3"/>
    </row>
    <row r="50" spans="1:20" x14ac:dyDescent="0.3">
      <c r="A50" t="s">
        <v>100</v>
      </c>
      <c r="B50" t="s">
        <v>101</v>
      </c>
      <c r="C50" t="s">
        <v>66</v>
      </c>
      <c r="D50">
        <v>14641</v>
      </c>
      <c r="E50">
        <v>5043</v>
      </c>
      <c r="F50">
        <v>0.344443685540605</v>
      </c>
      <c r="G50">
        <v>118.538054986486</v>
      </c>
      <c r="H50" t="s">
        <v>99</v>
      </c>
      <c r="I50">
        <v>2313.0555897188701</v>
      </c>
      <c r="J50">
        <v>11.8341873396763</v>
      </c>
      <c r="K50">
        <v>99.685303964708098</v>
      </c>
      <c r="L50">
        <v>6.6530691191180802</v>
      </c>
      <c r="M50">
        <v>366.99023112480398</v>
      </c>
      <c r="N50">
        <v>95.399391176910797</v>
      </c>
      <c r="O50">
        <v>0</v>
      </c>
      <c r="P50">
        <v>21300943.285188299</v>
      </c>
      <c r="Q50" s="1">
        <v>0.84651877433934597</v>
      </c>
      <c r="R50">
        <f t="shared" si="0"/>
        <v>462.38962230171478</v>
      </c>
      <c r="T50" s="3"/>
    </row>
    <row r="51" spans="1:20" x14ac:dyDescent="0.3">
      <c r="A51" t="s">
        <v>102</v>
      </c>
      <c r="B51" t="s">
        <v>103</v>
      </c>
      <c r="C51" t="s">
        <v>66</v>
      </c>
      <c r="D51">
        <v>22130</v>
      </c>
      <c r="E51">
        <v>4510</v>
      </c>
      <c r="F51">
        <v>0.20379575237234501</v>
      </c>
      <c r="G51">
        <v>180.84158056915001</v>
      </c>
      <c r="H51" t="s">
        <v>99</v>
      </c>
      <c r="I51">
        <v>955.59019258655405</v>
      </c>
      <c r="J51">
        <v>11.523493746600799</v>
      </c>
      <c r="K51">
        <v>164.37550266429901</v>
      </c>
      <c r="L51">
        <v>7.4352463345798601</v>
      </c>
      <c r="M51">
        <v>350.52727092571001</v>
      </c>
      <c r="N51">
        <v>382.23066361237699</v>
      </c>
      <c r="O51">
        <v>0</v>
      </c>
      <c r="P51">
        <v>50959245.6002637</v>
      </c>
      <c r="Q51" s="1">
        <v>0.89532178155957098</v>
      </c>
      <c r="R51">
        <f t="shared" si="0"/>
        <v>732.75793453808706</v>
      </c>
      <c r="T51" s="3"/>
    </row>
    <row r="52" spans="1:20" x14ac:dyDescent="0.3">
      <c r="A52" t="s">
        <v>104</v>
      </c>
      <c r="B52" t="s">
        <v>105</v>
      </c>
      <c r="C52" t="s">
        <v>66</v>
      </c>
      <c r="D52">
        <v>6480</v>
      </c>
      <c r="E52">
        <v>5082</v>
      </c>
      <c r="F52">
        <v>0.78425925925925899</v>
      </c>
      <c r="G52">
        <v>1716.38974680568</v>
      </c>
      <c r="H52" t="s">
        <v>99</v>
      </c>
      <c r="I52">
        <v>4710.7850340989098</v>
      </c>
      <c r="J52">
        <v>13.838678372658199</v>
      </c>
      <c r="K52">
        <v>105.90860554409601</v>
      </c>
      <c r="L52">
        <v>7.9783765649926899</v>
      </c>
      <c r="M52">
        <v>741.84026723501904</v>
      </c>
      <c r="N52">
        <v>620.49077707521496</v>
      </c>
      <c r="O52">
        <v>0</v>
      </c>
      <c r="P52">
        <v>27396780.509853002</v>
      </c>
      <c r="Q52" s="1">
        <v>0.67592281134360499</v>
      </c>
      <c r="R52">
        <f t="shared" si="0"/>
        <v>1362.3310443102341</v>
      </c>
      <c r="T52" s="3"/>
    </row>
    <row r="53" spans="1:20" x14ac:dyDescent="0.3">
      <c r="A53" t="s">
        <v>106</v>
      </c>
      <c r="B53" t="s">
        <v>107</v>
      </c>
      <c r="C53" t="s">
        <v>66</v>
      </c>
      <c r="D53">
        <v>3423</v>
      </c>
      <c r="E53">
        <v>2816</v>
      </c>
      <c r="F53">
        <v>0.82267017236342399</v>
      </c>
      <c r="G53">
        <v>2318.6496323256301</v>
      </c>
      <c r="H53" t="s">
        <v>99</v>
      </c>
      <c r="I53">
        <v>3177.01871796777</v>
      </c>
      <c r="J53">
        <v>12.775093218450801</v>
      </c>
      <c r="K53">
        <v>115.735575055032</v>
      </c>
      <c r="L53">
        <v>7.8586117993029703</v>
      </c>
      <c r="M53">
        <v>725.143413653165</v>
      </c>
      <c r="N53">
        <v>422.628554132624</v>
      </c>
      <c r="O53">
        <v>0</v>
      </c>
      <c r="P53">
        <v>11988233.843589401</v>
      </c>
      <c r="Q53" s="1">
        <v>0.59906828705175996</v>
      </c>
      <c r="R53">
        <f t="shared" si="0"/>
        <v>1147.771967785789</v>
      </c>
      <c r="T53" s="3"/>
    </row>
    <row r="54" spans="1:20" x14ac:dyDescent="0.3">
      <c r="A54" t="s">
        <v>108</v>
      </c>
      <c r="B54" t="s">
        <v>109</v>
      </c>
      <c r="C54" t="s">
        <v>66</v>
      </c>
      <c r="D54">
        <v>3008</v>
      </c>
      <c r="E54">
        <v>64</v>
      </c>
      <c r="F54">
        <v>2.1276595744680899E-2</v>
      </c>
      <c r="G54">
        <v>59.320402896861701</v>
      </c>
      <c r="H54" t="s">
        <v>99</v>
      </c>
      <c r="I54">
        <v>2002.89044202114</v>
      </c>
      <c r="J54">
        <v>12.6895996004327</v>
      </c>
      <c r="K54">
        <v>116.826615170246</v>
      </c>
      <c r="L54">
        <v>7.2584124548732998</v>
      </c>
      <c r="M54">
        <v>403.18756252767702</v>
      </c>
      <c r="N54">
        <v>369.89227960530002</v>
      </c>
      <c r="O54">
        <v>0</v>
      </c>
      <c r="P54">
        <v>7424560.6778693898</v>
      </c>
      <c r="Q54" s="1">
        <v>0.99441804631375197</v>
      </c>
      <c r="R54">
        <f t="shared" si="0"/>
        <v>773.07984213297709</v>
      </c>
      <c r="T54" s="2"/>
    </row>
  </sheetData>
  <sheetProtection sheet="1" objects="1" scenarios="1"/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ce35ba-5ecd-440b-b413-288b7eaefac8"/>
    <g18453dd3bd7459c972451dc6469af8a xmlns="0ace35ba-5ecd-440b-b413-288b7eaefac8">
      <Terms xmlns="http://schemas.microsoft.com/office/infopath/2007/PartnerControls"/>
    </g18453dd3bd7459c972451dc6469af8a>
    <de77942920f54a1282497bbec0c5ce84 xmlns="0ace35ba-5ecd-440b-b413-288b7eaefac8">
      <Terms xmlns="http://schemas.microsoft.com/office/infopath/2007/PartnerControls"/>
    </de77942920f54a1282497bbec0c5ce84>
    <Year xmlns="0ace35ba-5ecd-440b-b413-288b7eaefac8" xsi:nil="true"/>
    <l2860927cd21476ca9c75f7aa367b158 xmlns="0ace35ba-5ecd-440b-b413-288b7eaefac8">
      <Terms xmlns="http://schemas.microsoft.com/office/infopath/2007/PartnerControls"/>
    </l2860927cd21476ca9c75f7aa367b158>
    <Remarks2 xmlns="0ace35ba-5ecd-440b-b413-288b7eaefac8" xsi:nil="true"/>
    <Remarks1 xmlns="0ace35ba-5ecd-440b-b413-288b7eaefac8" xsi:nil="true"/>
    <_dlc_DocId xmlns="0ace35ba-5ecd-440b-b413-288b7eaefac8">IMODOC-1969140134-13490</_dlc_DocId>
    <_dlc_DocIdUrl xmlns="0ace35ba-5ecd-440b-b413-288b7eaefac8">
      <Url>https://home.imo.org/MED/MP/GloMEEP/Private/_layouts/15/DocIdRedir.aspx?ID=IMODOC-1969140134-13490</Url>
      <Description>IMODOC-1969140134-13490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IMO Document (default)" ma:contentTypeID="0x010100998D34BF5707974CBA810571E4268BC0004F3E2D18ED8FF346BC18468F0C0FB956" ma:contentTypeVersion="16" ma:contentTypeDescription="Default IMO document content type with columns: Subject matter, Document Type, Country/Organization, Year, Remarks1, Remarks2 " ma:contentTypeScope="" ma:versionID="17f5cbc24a427db6d062a66abaa8a01c">
  <xsd:schema xmlns:xsd="http://www.w3.org/2001/XMLSchema" xmlns:xs="http://www.w3.org/2001/XMLSchema" xmlns:p="http://schemas.microsoft.com/office/2006/metadata/properties" xmlns:ns2="0ace35ba-5ecd-440b-b413-288b7eaefac8" targetNamespace="http://schemas.microsoft.com/office/2006/metadata/properties" ma:root="true" ma:fieldsID="0d1f9fb67c5137d30493b4844f420314" ns2:_="">
    <xsd:import namespace="0ace35ba-5ecd-440b-b413-288b7eaefac8"/>
    <xsd:element name="properties">
      <xsd:complexType>
        <xsd:sequence>
          <xsd:element name="documentManagement">
            <xsd:complexType>
              <xsd:all>
                <xsd:element ref="ns2:de77942920f54a1282497bbec0c5ce84" minOccurs="0"/>
                <xsd:element ref="ns2:TaxCatchAll" minOccurs="0"/>
                <xsd:element ref="ns2:TaxCatchAllLabel" minOccurs="0"/>
                <xsd:element ref="ns2:l2860927cd21476ca9c75f7aa367b158" minOccurs="0"/>
                <xsd:element ref="ns2:g18453dd3bd7459c972451dc6469af8a" minOccurs="0"/>
                <xsd:element ref="ns2:Year" minOccurs="0"/>
                <xsd:element ref="ns2:Remarks1" minOccurs="0"/>
                <xsd:element ref="ns2:Remarks2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e35ba-5ecd-440b-b413-288b7eaefac8" elementFormDefault="qualified">
    <xsd:import namespace="http://schemas.microsoft.com/office/2006/documentManagement/types"/>
    <xsd:import namespace="http://schemas.microsoft.com/office/infopath/2007/PartnerControls"/>
    <xsd:element name="de77942920f54a1282497bbec0c5ce84" ma:index="3" nillable="true" ma:taxonomy="true" ma:internalName="de77942920f54a1282497bbec0c5ce84" ma:taxonomyFieldName="Subject_x0020_matter" ma:displayName="Subject Matter" ma:readOnly="false" ma:default="" ma:fieldId="{de779429-20f5-4a12-8249-7bbec0c5ce84}" ma:taxonomyMulti="true" ma:sspId="970e648a-eb0d-4374-af32-5923b71207e2" ma:termSetId="59d07a52-b11e-4351-a1fd-5a94393e7b5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4" nillable="true" ma:displayName="Taxonomy Catch All Column" ma:hidden="true" ma:list="{e5a76360-0f93-4cc4-8821-b687857f5cd8}" ma:internalName="TaxCatchAll" ma:showField="CatchAllData" ma:web="0ace35ba-5ecd-440b-b413-288b7eaefa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5" nillable="true" ma:displayName="Taxonomy Catch All Column1" ma:hidden="true" ma:list="{e5a76360-0f93-4cc4-8821-b687857f5cd8}" ma:internalName="TaxCatchAllLabel" ma:readOnly="true" ma:showField="CatchAllDataLabel" ma:web="0ace35ba-5ecd-440b-b413-288b7eaefa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2860927cd21476ca9c75f7aa367b158" ma:index="7" nillable="true" ma:taxonomy="true" ma:internalName="l2860927cd21476ca9c75f7aa367b158" ma:taxonomyFieldName="Document_x0020_Type" ma:displayName="Document Type" ma:default="" ma:fieldId="{52860927-cd21-476c-a9c7-5f7aa367b158}" ma:sspId="970e648a-eb0d-4374-af32-5923b71207e2" ma:termSetId="adb2d96b-1705-4a01-aaf2-41467d51db4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18453dd3bd7459c972451dc6469af8a" ma:index="9" nillable="true" ma:taxonomy="true" ma:internalName="g18453dd3bd7459c972451dc6469af8a" ma:taxonomyFieldName="Country_x002F_Organization" ma:displayName="Country/Organization" ma:readOnly="false" ma:default="" ma:fieldId="{018453dd-3bd7-459c-9724-51dc6469af8a}" ma:taxonomyMulti="true" ma:sspId="970e648a-eb0d-4374-af32-5923b71207e2" ma:termSetId="33109247-dc26-4902-b759-c755d9bdbd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Year" ma:index="10" nillable="true" ma:displayName="Year" ma:format="Dropdown" ma:internalName="Year">
      <xsd:simpleType>
        <xsd:restriction base="dms:Choice"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  <xsd:element name="Remarks1" ma:index="11" nillable="true" ma:displayName="Remarks1" ma:internalName="Remarks1">
      <xsd:simpleType>
        <xsd:restriction base="dms:Note">
          <xsd:maxLength value="255"/>
        </xsd:restriction>
      </xsd:simpleType>
    </xsd:element>
    <xsd:element name="Remarks2" ma:index="12" nillable="true" ma:displayName="Remarks2" ma:internalName="Remarks2" ma:readOnly="false">
      <xsd:simpleType>
        <xsd:restriction base="dms:Text">
          <xsd:maxLength value="255"/>
        </xsd:restriction>
      </xsd:simpleType>
    </xsd:element>
    <xsd:element name="_dlc_DocId" ma:index="1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A7D00D-E602-4AB1-B920-517387E2A9B4}">
  <ds:schemaRefs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0ace35ba-5ecd-440b-b413-288b7eaefac8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6CBFBFC8-FD5B-41FD-9FDF-370718F8ED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D7DDAC-5B8E-4FD2-AD4F-7E8D8706134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3660664-8E92-4092-859A-BBE1E8DBE4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e35ba-5ecd-440b-b413-288b7eaefa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Country emissions calculation</vt:lpstr>
      <vt:lpstr>Third IMO GHG Study - Data 2012</vt:lpstr>
    </vt:vector>
  </TitlesOfParts>
  <Company>University College London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Tristan Smith</dc:creator>
  <cp:lastModifiedBy>Minglee</cp:lastModifiedBy>
  <dcterms:created xsi:type="dcterms:W3CDTF">2014-05-16T15:26:43Z</dcterms:created>
  <dcterms:modified xsi:type="dcterms:W3CDTF">2018-08-13T10:34:29Z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0x010100998D34BF5707974CBA810571E4268BC0004F3E2D18ED8FF346BC18468F0C0FB956</vt:lpwstr>
  </property>
  <property fmtid="{D5CDD505-2E9C-101B-9397-08002B2CF9AE}" pid="3" name="Country/Organization">
    <vt:lpwstr/>
  </property>
  <property fmtid="{D5CDD505-2E9C-101B-9397-08002B2CF9AE}" pid="4" name="Subject matter">
    <vt:lpwstr/>
  </property>
  <property fmtid="{D5CDD505-2E9C-101B-9397-08002B2CF9AE}" pid="5" name="Document Type">
    <vt:lpwstr/>
  </property>
  <property fmtid="{D5CDD505-2E9C-101B-9397-08002B2CF9AE}" pid="6" name="_dlc_DocIdItemGuid">
    <vt:lpwstr>7c54f9e7-6387-4b3c-a60d-1700514f66a1</vt:lpwstr>
  </property>
</Properties>
</file>